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Denis\OneDrive\BPBC.RU\!готовые модели продажа\"/>
    </mc:Choice>
  </mc:AlternateContent>
  <bookViews>
    <workbookView xWindow="0" yWindow="0" windowWidth="20400" windowHeight="7680" tabRatio="766"/>
  </bookViews>
  <sheets>
    <sheet name="данные" sheetId="5" r:id="rId1"/>
    <sheet name="доходы" sheetId="1" r:id="rId2"/>
    <sheet name="очередь 2" sheetId="3" r:id="rId3"/>
    <sheet name="инвестиции" sheetId="4" r:id="rId4"/>
    <sheet name="расходы" sheetId="6" r:id="rId5"/>
    <sheet name="кредит" sheetId="9" r:id="rId6"/>
    <sheet name="ДДС" sheetId="7" r:id="rId7"/>
    <sheet name="Прибыль" sheetId="8" r:id="rId8"/>
    <sheet name="NPV" sheetId="10" r:id="rId9"/>
  </sheets>
  <externalReferences>
    <externalReference r:id="rId10"/>
  </externalReferences>
  <definedNames>
    <definedName name="cur">[1]KA!$E$2</definedName>
    <definedName name="exch">[1]KA!$E$3</definedName>
    <definedName name="валюта" localSheetId="8">NPV!#REF!</definedName>
    <definedName name="валюта">[1]Revenue!#REF!</definedName>
    <definedName name="дисконт">[1]KA!$B$7</definedName>
    <definedName name="курс" localSheetId="8">NPV!#REF!</definedName>
    <definedName name="курс">[1]Revenue!#REF!</definedName>
    <definedName name="нач2">данные!$B$11</definedName>
    <definedName name="_xlnm.Print_Area" localSheetId="8">NPV!$A$1:$N$12</definedName>
    <definedName name="прод2">данные!$B$12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5" l="1"/>
  <c r="D7" i="5" l="1"/>
  <c r="D6" i="5"/>
  <c r="C5" i="5"/>
  <c r="B5" i="5"/>
  <c r="D3" i="5"/>
  <c r="D5" i="5" l="1"/>
  <c r="B16" i="5" l="1"/>
  <c r="B19" i="5" l="1"/>
  <c r="B17" i="5" l="1"/>
  <c r="B18" i="5"/>
  <c r="B20" i="5" l="1"/>
  <c r="B21" i="5" s="1"/>
  <c r="B22" i="5" l="1"/>
  <c r="B23" i="5"/>
</calcChain>
</file>

<file path=xl/sharedStrings.xml><?xml version="1.0" encoding="utf-8"?>
<sst xmlns="http://schemas.openxmlformats.org/spreadsheetml/2006/main" count="436" uniqueCount="149">
  <si>
    <t>Поступления от продаж</t>
  </si>
  <si>
    <t>Показатели</t>
  </si>
  <si>
    <t>ВСЕГО</t>
  </si>
  <si>
    <t>1. Жилые площади</t>
  </si>
  <si>
    <t>реализация площадей, кв. м</t>
  </si>
  <si>
    <t>реализация накопленным итогом, кв. м</t>
  </si>
  <si>
    <t>реализация квартир, шт.</t>
  </si>
  <si>
    <t>реализация накопленным итогом, шт.</t>
  </si>
  <si>
    <t>Инвестиции</t>
  </si>
  <si>
    <t>Удельные расходы</t>
  </si>
  <si>
    <t>Наружные инженерные сети</t>
  </si>
  <si>
    <t>СМР</t>
  </si>
  <si>
    <t>ПСД, экспертиза, согласования</t>
  </si>
  <si>
    <t>Благоустройство</t>
  </si>
  <si>
    <t>Аренда з.у.</t>
  </si>
  <si>
    <t>Прочие и непредвиденные</t>
  </si>
  <si>
    <t>Ключевые допущения</t>
  </si>
  <si>
    <t>Средняя площадь квартиры, кв. м</t>
  </si>
  <si>
    <t>Число квартир, шт.</t>
  </si>
  <si>
    <t>Всего общая площадь строительства, кв. м</t>
  </si>
  <si>
    <t>Выручка от продаж:</t>
  </si>
  <si>
    <t>Выручка от продаж</t>
  </si>
  <si>
    <t>Услуги застройщика</t>
  </si>
  <si>
    <t>Очередь 1</t>
  </si>
  <si>
    <t>Очередь 2</t>
  </si>
  <si>
    <t>Всего</t>
  </si>
  <si>
    <t>ИТОГО ПОСТУПЛЕНИЯ ОТ ПРОДАЖ</t>
  </si>
  <si>
    <t>Начальная цена продаж, руб./кв. м</t>
  </si>
  <si>
    <t>Коммерческие площади</t>
  </si>
  <si>
    <t>Цена продаж коммерческих площадей, руб./кв. м</t>
  </si>
  <si>
    <t>Выручка от продаж, тыс. руб.</t>
  </si>
  <si>
    <t>Исходные данные</t>
  </si>
  <si>
    <t>Текущие расходы</t>
  </si>
  <si>
    <t>Реклама</t>
  </si>
  <si>
    <t>руб./кв.м (жил.)</t>
  </si>
  <si>
    <t>руб./кв.м (общ.)</t>
  </si>
  <si>
    <t>ИТОГО, тыс. руб.</t>
  </si>
  <si>
    <t xml:space="preserve">Содержание дирекции </t>
  </si>
  <si>
    <t>НДС</t>
  </si>
  <si>
    <t>НДС уплаченный</t>
  </si>
  <si>
    <t>НДС полученный</t>
  </si>
  <si>
    <t>НДС в бюджет</t>
  </si>
  <si>
    <t>Доля коммерческой недвижимости в затратах (2 оч.)</t>
  </si>
  <si>
    <t>План движения денежных средств</t>
  </si>
  <si>
    <t>коммерческие площади</t>
  </si>
  <si>
    <t>Итого поступления от продаж</t>
  </si>
  <si>
    <t>Операционные расходы</t>
  </si>
  <si>
    <t>реклама</t>
  </si>
  <si>
    <t>Итого операционные расходы</t>
  </si>
  <si>
    <t>Налоги</t>
  </si>
  <si>
    <t>налог на прибыль</t>
  </si>
  <si>
    <t>Итого налоги</t>
  </si>
  <si>
    <t>ИТОГО ПОТОК ОТ ОПЕРАЦИОННОЙ ДЕЯТЕЛЬНОСТИ</t>
  </si>
  <si>
    <t>ИТОГО ПОТОК ОТ ИНВЕСТИЦИОННОЙ ДЕЯТЕЛЬНОСТИ</t>
  </si>
  <si>
    <t>Поступление денежных средств от фин. деятельности</t>
  </si>
  <si>
    <t>Собственные средства</t>
  </si>
  <si>
    <t>Кредит</t>
  </si>
  <si>
    <t>Итого поступления от финансовой деятельности</t>
  </si>
  <si>
    <t>Оттоки по финансовой деятельности</t>
  </si>
  <si>
    <t>возврат кредита</t>
  </si>
  <si>
    <t>проценты</t>
  </si>
  <si>
    <t>Итого оттоки по финансовой деятельности</t>
  </si>
  <si>
    <t>ИТОГО ПОТОК ОТ ФИНАНСОВОЙ ДЕЯТЕЛЬНОСТИ</t>
  </si>
  <si>
    <t>ИТОГО ПОТОК ДЕНЕЖНЫХ СРЕДСТВ</t>
  </si>
  <si>
    <t>НАКОПЛЕННЫЙ ПОТОК ДЕНЕЖНЫХ СРЕДСТВ</t>
  </si>
  <si>
    <t>содержание дирекции</t>
  </si>
  <si>
    <t>аренда земельного участка</t>
  </si>
  <si>
    <t>Итого Очередь 1</t>
  </si>
  <si>
    <t>Итого Очередь 2</t>
  </si>
  <si>
    <t>План прибыли</t>
  </si>
  <si>
    <t>Себестоимость</t>
  </si>
  <si>
    <t>ИТОГО ПРИБЫЛЬ ОТ РЕАЛИЗАЦИИ</t>
  </si>
  <si>
    <t>Проценты</t>
  </si>
  <si>
    <t>Налог на прибыль</t>
  </si>
  <si>
    <t>ИТОГО ЧИСТАЯ ПРИБЫЛЬ</t>
  </si>
  <si>
    <t>Жилая площадь к продаже, кв. м</t>
  </si>
  <si>
    <t>Коммерческая площадь к продаже, кв. м</t>
  </si>
  <si>
    <t>Ставка, %</t>
  </si>
  <si>
    <t>Доля денежного потока на погашение</t>
  </si>
  <si>
    <t>Доля собственных средств</t>
  </si>
  <si>
    <t>Потребность</t>
  </si>
  <si>
    <t>Предоставление</t>
  </si>
  <si>
    <t>Погашение</t>
  </si>
  <si>
    <t>Задолженность на конец периода</t>
  </si>
  <si>
    <t>Коммерческая эффективность</t>
  </si>
  <si>
    <t>Финансовые издержки</t>
  </si>
  <si>
    <t>Итого поток денежных средств</t>
  </si>
  <si>
    <t>Дисконтированный поток денежных средств</t>
  </si>
  <si>
    <t>Внутренняя ставка доходности (IRR), %</t>
  </si>
  <si>
    <t>Ставка дисконтирования</t>
  </si>
  <si>
    <t>очередь 1</t>
  </si>
  <si>
    <t>очередь 2</t>
  </si>
  <si>
    <t>Налогооблагаемая прибыль</t>
  </si>
  <si>
    <t>Итого себестоимость</t>
  </si>
  <si>
    <t>Выручка от продаж (без НДС)</t>
  </si>
  <si>
    <t>Итого выручка</t>
  </si>
  <si>
    <t>Ввод очереди 1, номер периода</t>
  </si>
  <si>
    <t>Ввод очереди 2, номер периода</t>
  </si>
  <si>
    <t xml:space="preserve">2. Коммерческие площади </t>
  </si>
  <si>
    <t>Начало продаж квартир 2-й очереди, месяц</t>
  </si>
  <si>
    <t>Начало работ по 2-й очереди, месяц</t>
  </si>
  <si>
    <t>месяцы с начала проекта</t>
  </si>
  <si>
    <t>Запрашиваемый кредит</t>
  </si>
  <si>
    <t>Чистая прибыль</t>
  </si>
  <si>
    <t>Рентабельность инвестиций</t>
  </si>
  <si>
    <t>Чистая текущая стоимость (NPV)</t>
  </si>
  <si>
    <t>Внутренняя норма доходности (IRR)</t>
  </si>
  <si>
    <t>Показатели эффективности, тыс. руб.</t>
  </si>
  <si>
    <t>ВСЕГО инвестиционные расходы, тыс. руб.</t>
  </si>
  <si>
    <t>Итого инвест. расходы, очередь 1, тыс. руб.</t>
  </si>
  <si>
    <t>Итого инвест. расходы, очередь 2, тыс. руб.</t>
  </si>
  <si>
    <t>жилые площади, очередь 1</t>
  </si>
  <si>
    <t>жилые площади, очередь 2</t>
  </si>
  <si>
    <t>коммерческие площади, очередь 2</t>
  </si>
  <si>
    <t>3 кв. 2013</t>
  </si>
  <si>
    <t>4 кв. 2013</t>
  </si>
  <si>
    <t>1 кв. 2014</t>
  </si>
  <si>
    <t>2 кв. 2014</t>
  </si>
  <si>
    <t>3 кв. 2014</t>
  </si>
  <si>
    <t>4 кв. 2014</t>
  </si>
  <si>
    <t>1 кв. 2015</t>
  </si>
  <si>
    <t>2 кв. 2015</t>
  </si>
  <si>
    <t>3 кв. 2015</t>
  </si>
  <si>
    <t>4 кв. 2015</t>
  </si>
  <si>
    <t>2 кв. 2013</t>
  </si>
  <si>
    <t>1 кв. 2016</t>
  </si>
  <si>
    <t>2 кв. 2016</t>
  </si>
  <si>
    <t>3 кв. 2016</t>
  </si>
  <si>
    <t>4 кв. 2016</t>
  </si>
  <si>
    <t>Доходы</t>
  </si>
  <si>
    <t>Расходы</t>
  </si>
  <si>
    <t>Сальдо</t>
  </si>
  <si>
    <t>ИТОГО</t>
  </si>
  <si>
    <t>Показатель</t>
  </si>
  <si>
    <t>Значение, тыс. руб.</t>
  </si>
  <si>
    <t>Средства, полученные от дольщиков, покупателей (выручка), без НДС (в части ком. площадей)</t>
  </si>
  <si>
    <t>Капитальные затраты (без НДС по ком.площадям)</t>
  </si>
  <si>
    <t>Текущие операционные расходы</t>
  </si>
  <si>
    <t>Прибыль от реализации</t>
  </si>
  <si>
    <t>Выручка от реализации коммерческих площадей</t>
  </si>
  <si>
    <t>в том числе НДС (полученный)</t>
  </si>
  <si>
    <t>Капитальные затраты в части коммерческих площадей</t>
  </si>
  <si>
    <t>в том числе НДС (уплаченный)</t>
  </si>
  <si>
    <t>рост цены, %</t>
  </si>
  <si>
    <t>цена, руб./кв. м</t>
  </si>
  <si>
    <t>Возврат</t>
  </si>
  <si>
    <t>Собственные средства (займ учредителей)</t>
  </si>
  <si>
    <t>выплаты учредителям</t>
  </si>
  <si>
    <t>в т.ч.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</si>
</sst>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%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 Light"/>
      <family val="2"/>
      <charset val="204"/>
      <scheme val="major"/>
    </font>
    <font>
      <sz val="20"/>
      <color theme="1"/>
      <name val="Calibri Light"/>
      <family val="2"/>
      <charset val="204"/>
      <scheme val="major"/>
    </font>
    <font>
      <b/>
      <sz val="11"/>
      <color rgb="FFFFFFFF"/>
      <name val="Calibri"/>
      <family val="2"/>
      <charset val="204"/>
      <scheme val="minor"/>
    </font>
    <font>
      <b/>
      <sz val="10"/>
      <color rgb="FFFFFFFF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 tint="0.499984740745262"/>
      <name val="Calibri"/>
      <family val="2"/>
      <charset val="204"/>
      <scheme val="minor"/>
    </font>
    <font>
      <i/>
      <sz val="14"/>
      <color theme="1"/>
      <name val="Calibri Light"/>
      <family val="2"/>
      <charset val="204"/>
      <scheme val="maj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8"/>
      <color theme="0" tint="-0.499984740745262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20"/>
      <name val="Calibri Light"/>
      <family val="2"/>
      <charset val="204"/>
      <scheme val="major"/>
    </font>
    <font>
      <sz val="11"/>
      <name val="Calibri"/>
      <family val="2"/>
      <charset val="204"/>
      <scheme val="minor"/>
    </font>
    <font>
      <sz val="14"/>
      <name val="Calibri Light"/>
      <family val="2"/>
      <charset val="204"/>
      <scheme val="major"/>
    </font>
    <font>
      <b/>
      <sz val="1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B587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medium">
        <color rgb="FFFFFFFF"/>
      </left>
      <right style="hair">
        <color rgb="FFFFFFFF"/>
      </right>
      <top style="medium">
        <color rgb="FFFFFFFF"/>
      </top>
      <bottom style="medium">
        <color rgb="FFFFFFFF"/>
      </bottom>
      <diagonal/>
    </border>
    <border>
      <left style="hair">
        <color rgb="FFFFFFFF"/>
      </left>
      <right style="hair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hair">
        <color theme="0"/>
      </right>
      <top style="medium">
        <color rgb="FFFFFFFF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medium">
        <color rgb="FFFFFFFF"/>
      </top>
      <bottom style="hair">
        <color theme="0"/>
      </bottom>
      <diagonal/>
    </border>
    <border>
      <left style="medium">
        <color rgb="FFFFFFFF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medium">
        <color rgb="FFFFFFFF"/>
      </left>
      <right style="hair">
        <color theme="0"/>
      </right>
      <top style="hair">
        <color theme="0"/>
      </top>
      <bottom style="medium">
        <color rgb="FFFFFFFF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rgb="FFFFFFFF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hair">
        <color rgb="FFFFFFFF"/>
      </bottom>
      <diagonal/>
    </border>
    <border>
      <left style="medium">
        <color rgb="FFFFFFFF"/>
      </left>
      <right/>
      <top/>
      <bottom style="hair">
        <color theme="0"/>
      </bottom>
      <diagonal/>
    </border>
    <border>
      <left style="medium">
        <color rgb="FFFFFFFF"/>
      </left>
      <right/>
      <top style="hair">
        <color theme="0"/>
      </top>
      <bottom style="hair">
        <color theme="0"/>
      </bottom>
      <diagonal/>
    </border>
    <border>
      <left style="hair">
        <color rgb="FFFFFFFF"/>
      </left>
      <right style="hair">
        <color rgb="FFFFFFFF"/>
      </right>
      <top style="medium">
        <color rgb="FFFFFFFF"/>
      </top>
      <bottom/>
      <diagonal/>
    </border>
    <border>
      <left style="hair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hair">
        <color theme="0"/>
      </right>
      <top/>
      <bottom style="hair">
        <color rgb="FFFFFFFF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 style="medium">
        <color rgb="FFFFFFFF"/>
      </left>
      <right style="hair">
        <color theme="0"/>
      </right>
      <top style="hair">
        <color rgb="FFFFFFFF"/>
      </top>
      <bottom style="medium">
        <color rgb="FFFFFFFF"/>
      </bottom>
      <diagonal/>
    </border>
    <border>
      <left/>
      <right/>
      <top style="hair">
        <color rgb="FFFFFFFF"/>
      </top>
      <bottom style="medium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 style="medium">
        <color rgb="FFFFFFFF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/>
      <top style="medium">
        <color rgb="FFFFFFFF"/>
      </top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/>
      <right style="hair">
        <color theme="0"/>
      </right>
      <top/>
      <bottom style="medium">
        <color rgb="FFFFFFFF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hair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/>
      <right style="hair">
        <color theme="0"/>
      </right>
      <top style="medium">
        <color rgb="FFFFFFFF"/>
      </top>
      <bottom style="hair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 indent="1"/>
    </xf>
    <xf numFmtId="3" fontId="6" fillId="2" borderId="6" xfId="0" applyNumberFormat="1" applyFont="1" applyFill="1" applyBorder="1" applyAlignment="1">
      <alignment vertical="center" wrapText="1"/>
    </xf>
    <xf numFmtId="3" fontId="7" fillId="0" borderId="0" xfId="0" applyNumberFormat="1" applyFont="1"/>
    <xf numFmtId="0" fontId="6" fillId="2" borderId="6" xfId="0" applyFont="1" applyFill="1" applyBorder="1" applyAlignment="1">
      <alignment vertical="center" wrapText="1"/>
    </xf>
    <xf numFmtId="0" fontId="7" fillId="0" borderId="0" xfId="0" applyFont="1"/>
    <xf numFmtId="9" fontId="7" fillId="0" borderId="0" xfId="1" applyNumberFormat="1" applyFont="1"/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3" fontId="5" fillId="2" borderId="11" xfId="0" applyNumberFormat="1" applyFont="1" applyFill="1" applyBorder="1" applyAlignment="1">
      <alignment vertical="center" wrapText="1"/>
    </xf>
    <xf numFmtId="17" fontId="4" fillId="2" borderId="2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6" fillId="2" borderId="8" xfId="0" applyNumberFormat="1" applyFont="1" applyFill="1" applyBorder="1" applyAlignment="1">
      <alignment vertical="center" wrapText="1"/>
    </xf>
    <xf numFmtId="9" fontId="6" fillId="2" borderId="8" xfId="1" applyFont="1" applyFill="1" applyBorder="1" applyAlignment="1">
      <alignment vertical="center" wrapText="1"/>
    </xf>
    <xf numFmtId="9" fontId="7" fillId="0" borderId="0" xfId="1" applyFont="1"/>
    <xf numFmtId="9" fontId="0" fillId="0" borderId="0" xfId="1" applyFont="1"/>
    <xf numFmtId="9" fontId="7" fillId="0" borderId="9" xfId="1" applyFont="1" applyBorder="1"/>
    <xf numFmtId="0" fontId="6" fillId="2" borderId="12" xfId="0" applyFont="1" applyFill="1" applyBorder="1" applyAlignment="1">
      <alignment horizontal="left" vertical="center" wrapText="1"/>
    </xf>
    <xf numFmtId="9" fontId="6" fillId="2" borderId="13" xfId="1" applyFont="1" applyFill="1" applyBorder="1" applyAlignment="1">
      <alignment vertical="center" wrapText="1"/>
    </xf>
    <xf numFmtId="3" fontId="7" fillId="0" borderId="9" xfId="1" applyNumberFormat="1" applyFont="1" applyBorder="1"/>
    <xf numFmtId="0" fontId="9" fillId="0" borderId="0" xfId="0" applyFont="1"/>
    <xf numFmtId="3" fontId="5" fillId="3" borderId="11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 vertical="center" wrapText="1"/>
    </xf>
    <xf numFmtId="0" fontId="7" fillId="0" borderId="0" xfId="0" applyFont="1" applyBorder="1"/>
    <xf numFmtId="0" fontId="5" fillId="2" borderId="5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vertical="center" wrapText="1"/>
    </xf>
    <xf numFmtId="0" fontId="11" fillId="0" borderId="0" xfId="0" applyFont="1"/>
    <xf numFmtId="0" fontId="0" fillId="0" borderId="0" xfId="0" applyFont="1"/>
    <xf numFmtId="0" fontId="10" fillId="0" borderId="0" xfId="0" applyFont="1"/>
    <xf numFmtId="3" fontId="7" fillId="0" borderId="0" xfId="0" applyNumberFormat="1" applyFont="1" applyFill="1" applyBorder="1" applyAlignment="1">
      <alignment vertical="center" wrapText="1"/>
    </xf>
    <xf numFmtId="0" fontId="12" fillId="0" borderId="0" xfId="0" applyFont="1"/>
    <xf numFmtId="1" fontId="4" fillId="2" borderId="2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7" fillId="0" borderId="0" xfId="1" applyNumberFormat="1" applyFont="1" applyBorder="1"/>
    <xf numFmtId="3" fontId="5" fillId="3" borderId="4" xfId="0" applyNumberFormat="1" applyFont="1" applyFill="1" applyBorder="1" applyAlignment="1">
      <alignment vertical="center" wrapText="1"/>
    </xf>
    <xf numFmtId="0" fontId="13" fillId="0" borderId="0" xfId="0" applyFont="1"/>
    <xf numFmtId="3" fontId="0" fillId="0" borderId="0" xfId="0" applyNumberFormat="1"/>
    <xf numFmtId="0" fontId="6" fillId="2" borderId="19" xfId="0" applyFont="1" applyFill="1" applyBorder="1" applyAlignment="1">
      <alignment vertical="center" wrapText="1"/>
    </xf>
    <xf numFmtId="3" fontId="6" fillId="2" borderId="20" xfId="0" applyNumberFormat="1" applyFont="1" applyFill="1" applyBorder="1" applyAlignment="1">
      <alignment vertical="center" wrapText="1"/>
    </xf>
    <xf numFmtId="3" fontId="7" fillId="0" borderId="21" xfId="0" applyNumberFormat="1" applyFont="1" applyBorder="1"/>
    <xf numFmtId="0" fontId="0" fillId="0" borderId="21" xfId="0" applyBorder="1"/>
    <xf numFmtId="0" fontId="6" fillId="2" borderId="22" xfId="0" applyFont="1" applyFill="1" applyBorder="1" applyAlignment="1">
      <alignment horizontal="left" vertical="center" wrapText="1"/>
    </xf>
    <xf numFmtId="3" fontId="7" fillId="0" borderId="23" xfId="0" applyNumberFormat="1" applyFont="1" applyBorder="1"/>
    <xf numFmtId="0" fontId="0" fillId="0" borderId="24" xfId="0" applyBorder="1"/>
    <xf numFmtId="0" fontId="6" fillId="2" borderId="10" xfId="0" applyFont="1" applyFill="1" applyBorder="1" applyAlignment="1">
      <alignment horizontal="left" vertical="center" wrapText="1"/>
    </xf>
    <xf numFmtId="3" fontId="7" fillId="0" borderId="0" xfId="0" applyNumberFormat="1" applyFont="1" applyBorder="1"/>
    <xf numFmtId="0" fontId="0" fillId="0" borderId="0" xfId="0" applyBorder="1"/>
    <xf numFmtId="3" fontId="14" fillId="4" borderId="25" xfId="0" applyNumberFormat="1" applyFont="1" applyFill="1" applyBorder="1"/>
    <xf numFmtId="0" fontId="5" fillId="2" borderId="10" xfId="0" applyFont="1" applyFill="1" applyBorder="1" applyAlignment="1">
      <alignment horizontal="left" vertical="center" wrapText="1"/>
    </xf>
    <xf numFmtId="3" fontId="7" fillId="0" borderId="0" xfId="1" applyNumberFormat="1" applyFont="1" applyFill="1" applyBorder="1"/>
    <xf numFmtId="0" fontId="4" fillId="2" borderId="18" xfId="0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vertical="center" wrapText="1"/>
    </xf>
    <xf numFmtId="3" fontId="6" fillId="2" borderId="29" xfId="0" applyNumberFormat="1" applyFont="1" applyFill="1" applyBorder="1" applyAlignment="1">
      <alignment vertical="center" wrapText="1"/>
    </xf>
    <xf numFmtId="3" fontId="5" fillId="3" borderId="30" xfId="0" applyNumberFormat="1" applyFont="1" applyFill="1" applyBorder="1" applyAlignment="1">
      <alignment vertical="center" wrapText="1"/>
    </xf>
    <xf numFmtId="17" fontId="4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9" fontId="6" fillId="2" borderId="28" xfId="1" applyFont="1" applyFill="1" applyBorder="1" applyAlignment="1">
      <alignment vertical="center" wrapText="1"/>
    </xf>
    <xf numFmtId="3" fontId="5" fillId="2" borderId="20" xfId="0" applyNumberFormat="1" applyFont="1" applyFill="1" applyBorder="1" applyAlignment="1">
      <alignment vertical="center" wrapText="1"/>
    </xf>
    <xf numFmtId="0" fontId="15" fillId="0" borderId="0" xfId="0" applyFont="1"/>
    <xf numFmtId="0" fontId="6" fillId="2" borderId="3" xfId="0" applyFont="1" applyFill="1" applyBorder="1" applyAlignment="1">
      <alignment horizontal="left" vertical="center" wrapText="1" indent="1"/>
    </xf>
    <xf numFmtId="9" fontId="5" fillId="2" borderId="6" xfId="0" applyNumberFormat="1" applyFont="1" applyFill="1" applyBorder="1" applyAlignment="1">
      <alignment vertical="center" wrapText="1"/>
    </xf>
    <xf numFmtId="3" fontId="6" fillId="2" borderId="31" xfId="0" applyNumberFormat="1" applyFont="1" applyFill="1" applyBorder="1" applyAlignment="1">
      <alignment vertical="center" wrapText="1"/>
    </xf>
    <xf numFmtId="0" fontId="16" fillId="0" borderId="0" xfId="0" applyFont="1"/>
    <xf numFmtId="165" fontId="5" fillId="2" borderId="6" xfId="0" applyNumberFormat="1" applyFont="1" applyFill="1" applyBorder="1" applyAlignment="1">
      <alignment vertical="center" wrapText="1"/>
    </xf>
    <xf numFmtId="10" fontId="6" fillId="2" borderId="28" xfId="1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3" fontId="7" fillId="5" borderId="6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 wrapText="1"/>
    </xf>
    <xf numFmtId="4" fontId="18" fillId="0" borderId="6" xfId="0" applyNumberFormat="1" applyFont="1" applyFill="1" applyBorder="1" applyAlignment="1">
      <alignment vertical="center" wrapText="1"/>
    </xf>
    <xf numFmtId="3" fontId="18" fillId="0" borderId="6" xfId="0" applyNumberFormat="1" applyFont="1" applyFill="1" applyBorder="1" applyAlignment="1">
      <alignment vertical="center" wrapText="1"/>
    </xf>
    <xf numFmtId="4" fontId="18" fillId="6" borderId="6" xfId="0" applyNumberFormat="1" applyFont="1" applyFill="1" applyBorder="1" applyAlignment="1">
      <alignment vertical="center" wrapText="1"/>
    </xf>
    <xf numFmtId="4" fontId="18" fillId="6" borderId="11" xfId="0" applyNumberFormat="1" applyFont="1" applyFill="1" applyBorder="1" applyAlignment="1">
      <alignment vertical="center" wrapText="1"/>
    </xf>
    <xf numFmtId="3" fontId="18" fillId="6" borderId="6" xfId="0" applyNumberFormat="1" applyFont="1" applyFill="1" applyBorder="1" applyAlignment="1">
      <alignment vertical="center" wrapText="1"/>
    </xf>
    <xf numFmtId="4" fontId="19" fillId="6" borderId="11" xfId="0" applyNumberFormat="1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vertical="center" wrapText="1"/>
    </xf>
    <xf numFmtId="4" fontId="19" fillId="6" borderId="6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6" borderId="4" xfId="0" applyNumberFormat="1" applyFont="1" applyFill="1" applyBorder="1" applyAlignment="1">
      <alignment horizontal="center" vertical="center" wrapText="1"/>
    </xf>
    <xf numFmtId="3" fontId="7" fillId="6" borderId="11" xfId="0" applyNumberFormat="1" applyFont="1" applyFill="1" applyBorder="1" applyAlignment="1">
      <alignment horizontal="center" vertical="center" wrapText="1"/>
    </xf>
    <xf numFmtId="3" fontId="7" fillId="6" borderId="6" xfId="0" applyNumberFormat="1" applyFont="1" applyFill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/>
    <xf numFmtId="0" fontId="20" fillId="0" borderId="0" xfId="0" applyFont="1" applyFill="1"/>
    <xf numFmtId="0" fontId="23" fillId="0" borderId="0" xfId="0" applyFont="1" applyFill="1"/>
    <xf numFmtId="0" fontId="24" fillId="0" borderId="1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left" vertical="center" wrapText="1" indent="1"/>
    </xf>
    <xf numFmtId="3" fontId="18" fillId="0" borderId="0" xfId="0" applyNumberFormat="1" applyFont="1" applyFill="1"/>
    <xf numFmtId="0" fontId="19" fillId="0" borderId="5" xfId="0" applyFont="1" applyFill="1" applyBorder="1" applyAlignment="1">
      <alignment horizontal="left" vertical="center" wrapText="1"/>
    </xf>
    <xf numFmtId="3" fontId="19" fillId="0" borderId="6" xfId="0" applyNumberFormat="1" applyFont="1" applyFill="1" applyBorder="1" applyAlignment="1">
      <alignment vertical="center" wrapText="1"/>
    </xf>
    <xf numFmtId="3" fontId="19" fillId="0" borderId="25" xfId="0" applyNumberFormat="1" applyFont="1" applyFill="1" applyBorder="1"/>
    <xf numFmtId="0" fontId="18" fillId="0" borderId="5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0" xfId="0" applyFont="1" applyFill="1"/>
    <xf numFmtId="0" fontId="19" fillId="0" borderId="5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3" fontId="19" fillId="0" borderId="8" xfId="0" applyNumberFormat="1" applyFont="1" applyFill="1" applyBorder="1" applyAlignment="1">
      <alignment vertical="center" wrapText="1"/>
    </xf>
    <xf numFmtId="3" fontId="19" fillId="0" borderId="27" xfId="0" applyNumberFormat="1" applyFont="1" applyFill="1" applyBorder="1"/>
    <xf numFmtId="0" fontId="19" fillId="0" borderId="10" xfId="0" applyFont="1" applyFill="1" applyBorder="1" applyAlignment="1">
      <alignment vertical="center" wrapText="1"/>
    </xf>
    <xf numFmtId="0" fontId="24" fillId="0" borderId="0" xfId="0" applyFont="1" applyFill="1"/>
    <xf numFmtId="0" fontId="19" fillId="0" borderId="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" fontId="24" fillId="0" borderId="2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/>
    <xf numFmtId="0" fontId="24" fillId="7" borderId="1" xfId="0" applyFont="1" applyFill="1" applyBorder="1" applyAlignment="1">
      <alignment vertical="center" wrapText="1"/>
    </xf>
    <xf numFmtId="0" fontId="24" fillId="7" borderId="2" xfId="0" applyFont="1" applyFill="1" applyBorder="1" applyAlignment="1">
      <alignment horizontal="center" vertical="center" wrapText="1"/>
    </xf>
    <xf numFmtId="17" fontId="24" fillId="7" borderId="2" xfId="0" applyNumberFormat="1" applyFont="1" applyFill="1" applyBorder="1" applyAlignment="1">
      <alignment horizontal="right" vertical="center" wrapText="1"/>
    </xf>
    <xf numFmtId="3" fontId="19" fillId="7" borderId="25" xfId="0" applyNumberFormat="1" applyFont="1" applyFill="1" applyBorder="1"/>
    <xf numFmtId="3" fontId="19" fillId="7" borderId="32" xfId="0" applyNumberFormat="1" applyFont="1" applyFill="1" applyBorder="1"/>
    <xf numFmtId="0" fontId="19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3" fontId="18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/>
    <xf numFmtId="0" fontId="19" fillId="7" borderId="0" xfId="0" applyFont="1" applyFill="1" applyBorder="1" applyAlignment="1">
      <alignment horizontal="left" vertical="center" wrapText="1"/>
    </xf>
    <xf numFmtId="3" fontId="19" fillId="7" borderId="0" xfId="0" applyNumberFormat="1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3" fontId="19" fillId="7" borderId="33" xfId="0" applyNumberFormat="1" applyFont="1" applyFill="1" applyBorder="1"/>
    <xf numFmtId="3" fontId="19" fillId="7" borderId="27" xfId="0" applyNumberFormat="1" applyFont="1" applyFill="1" applyBorder="1"/>
    <xf numFmtId="3" fontId="19" fillId="7" borderId="34" xfId="0" applyNumberFormat="1" applyFont="1" applyFill="1" applyBorder="1" applyAlignment="1">
      <alignment vertical="center" wrapText="1"/>
    </xf>
    <xf numFmtId="3" fontId="19" fillId="7" borderId="11" xfId="0" applyNumberFormat="1" applyFont="1" applyFill="1" applyBorder="1" applyAlignment="1">
      <alignment vertical="center" wrapText="1"/>
    </xf>
    <xf numFmtId="0" fontId="19" fillId="7" borderId="35" xfId="0" applyFont="1" applyFill="1" applyBorder="1" applyAlignment="1">
      <alignment vertical="center" wrapText="1"/>
    </xf>
    <xf numFmtId="3" fontId="19" fillId="7" borderId="35" xfId="0" applyNumberFormat="1" applyFont="1" applyFill="1" applyBorder="1" applyAlignment="1">
      <alignment vertical="center" wrapText="1"/>
    </xf>
    <xf numFmtId="0" fontId="19" fillId="7" borderId="35" xfId="0" applyFont="1" applyFill="1" applyBorder="1" applyAlignment="1">
      <alignment horizontal="left" vertical="center" wrapText="1"/>
    </xf>
    <xf numFmtId="0" fontId="24" fillId="7" borderId="35" xfId="0" applyFont="1" applyFill="1" applyBorder="1" applyAlignment="1">
      <alignment vertical="center" wrapText="1"/>
    </xf>
    <xf numFmtId="0" fontId="24" fillId="7" borderId="35" xfId="0" applyFont="1" applyFill="1" applyBorder="1" applyAlignment="1">
      <alignment horizontal="center" vertical="center" wrapText="1"/>
    </xf>
    <xf numFmtId="17" fontId="24" fillId="7" borderId="35" xfId="0" applyNumberFormat="1" applyFont="1" applyFill="1" applyBorder="1" applyAlignment="1">
      <alignment horizontal="right" vertical="center" wrapText="1"/>
    </xf>
    <xf numFmtId="3" fontId="18" fillId="7" borderId="35" xfId="0" applyNumberFormat="1" applyFont="1" applyFill="1" applyBorder="1" applyAlignment="1">
      <alignment vertical="center" wrapText="1"/>
    </xf>
    <xf numFmtId="3" fontId="19" fillId="7" borderId="36" xfId="0" applyNumberFormat="1" applyFont="1" applyFill="1" applyBorder="1"/>
    <xf numFmtId="0" fontId="19" fillId="7" borderId="37" xfId="0" applyFont="1" applyFill="1" applyBorder="1" applyAlignment="1">
      <alignment horizontal="left" vertical="center" wrapText="1"/>
    </xf>
    <xf numFmtId="3" fontId="19" fillId="7" borderId="37" xfId="0" applyNumberFormat="1" applyFont="1" applyFill="1" applyBorder="1" applyAlignment="1">
      <alignment vertical="center" wrapText="1"/>
    </xf>
    <xf numFmtId="3" fontId="19" fillId="7" borderId="38" xfId="0" applyNumberFormat="1" applyFont="1" applyFill="1" applyBorder="1" applyAlignment="1">
      <alignment vertical="center" wrapText="1"/>
    </xf>
    <xf numFmtId="3" fontId="19" fillId="7" borderId="39" xfId="0" applyNumberFormat="1" applyFont="1" applyFill="1" applyBorder="1" applyAlignment="1">
      <alignment vertical="center" wrapText="1"/>
    </xf>
    <xf numFmtId="0" fontId="25" fillId="0" borderId="0" xfId="0" applyFont="1" applyFill="1"/>
    <xf numFmtId="9" fontId="18" fillId="0" borderId="0" xfId="1" applyNumberFormat="1" applyFont="1" applyFill="1" applyBorder="1"/>
    <xf numFmtId="3" fontId="19" fillId="7" borderId="40" xfId="0" applyNumberFormat="1" applyFont="1" applyFill="1" applyBorder="1" applyAlignment="1">
      <alignment vertical="center" wrapText="1"/>
    </xf>
    <xf numFmtId="3" fontId="19" fillId="7" borderId="4" xfId="0" applyNumberFormat="1" applyFont="1" applyFill="1" applyBorder="1" applyAlignment="1">
      <alignment vertical="center" wrapText="1"/>
    </xf>
    <xf numFmtId="3" fontId="19" fillId="7" borderId="41" xfId="0" applyNumberFormat="1" applyFont="1" applyFill="1" applyBorder="1" applyAlignment="1">
      <alignment vertical="center" wrapText="1"/>
    </xf>
    <xf numFmtId="0" fontId="5" fillId="8" borderId="7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4" fontId="5" fillId="8" borderId="8" xfId="0" applyNumberFormat="1" applyFont="1" applyFill="1" applyBorder="1" applyAlignment="1">
      <alignment horizontal="right" vertical="center" wrapText="1"/>
    </xf>
    <xf numFmtId="3" fontId="6" fillId="8" borderId="6" xfId="0" applyNumberFormat="1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20" fillId="0" borderId="0" xfId="0" applyFont="1" applyFill="1" applyAlignment="1">
      <alignment horizontal="right"/>
    </xf>
    <xf numFmtId="164" fontId="26" fillId="0" borderId="0" xfId="2" applyFont="1" applyFill="1"/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3" fontId="0" fillId="0" borderId="45" xfId="0" applyNumberFormat="1" applyBorder="1" applyAlignment="1">
      <alignment horizontal="center" vertical="center" wrapText="1"/>
    </xf>
    <xf numFmtId="9" fontId="0" fillId="0" borderId="45" xfId="0" applyNumberForma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3" fontId="10" fillId="0" borderId="45" xfId="0" applyNumberFormat="1" applyFont="1" applyBorder="1" applyAlignment="1">
      <alignment horizontal="center" vertical="center" wrapText="1"/>
    </xf>
    <xf numFmtId="0" fontId="10" fillId="9" borderId="46" xfId="0" applyFont="1" applyFill="1" applyBorder="1" applyAlignment="1">
      <alignment horizontal="center" vertical="center" wrapText="1"/>
    </xf>
    <xf numFmtId="0" fontId="10" fillId="9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3" fontId="0" fillId="0" borderId="49" xfId="0" applyNumberForma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3" fontId="7" fillId="0" borderId="0" xfId="0" applyNumberFormat="1" applyFont="1" applyFill="1"/>
    <xf numFmtId="0" fontId="7" fillId="0" borderId="0" xfId="0" applyFont="1" applyFill="1"/>
    <xf numFmtId="0" fontId="10" fillId="0" borderId="0" xfId="0" applyFont="1" applyFill="1"/>
    <xf numFmtId="9" fontId="7" fillId="0" borderId="0" xfId="1" applyNumberFormat="1" applyFont="1" applyFill="1"/>
    <xf numFmtId="0" fontId="7" fillId="0" borderId="9" xfId="0" applyFont="1" applyFill="1" applyBorder="1"/>
    <xf numFmtId="3" fontId="14" fillId="0" borderId="27" xfId="0" applyNumberFormat="1" applyFont="1" applyFill="1" applyBorder="1"/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left" vertical="center" wrapText="1"/>
    </xf>
    <xf numFmtId="3" fontId="10" fillId="0" borderId="49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8" fillId="0" borderId="0" xfId="0" applyFont="1" applyFill="1"/>
    <xf numFmtId="0" fontId="0" fillId="0" borderId="48" xfId="0" applyFont="1" applyFill="1" applyBorder="1" applyAlignment="1">
      <alignment horizontal="left" vertical="center" wrapText="1"/>
    </xf>
    <xf numFmtId="3" fontId="0" fillId="0" borderId="49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0" fontId="10" fillId="10" borderId="2" xfId="0" applyFont="1" applyFill="1" applyBorder="1" applyAlignment="1">
      <alignment horizontal="center" vertical="center" wrapText="1"/>
    </xf>
    <xf numFmtId="17" fontId="10" fillId="10" borderId="2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3" fontId="1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4" fillId="10" borderId="0" xfId="0" applyFont="1" applyFill="1" applyBorder="1" applyAlignment="1">
      <alignment horizontal="left" vertical="center" wrapText="1"/>
    </xf>
    <xf numFmtId="3" fontId="14" fillId="10" borderId="0" xfId="0" applyNumberFormat="1" applyFont="1" applyFill="1" applyBorder="1" applyAlignment="1">
      <alignment vertical="center" wrapText="1"/>
    </xf>
    <xf numFmtId="3" fontId="14" fillId="10" borderId="32" xfId="0" applyNumberFormat="1" applyFont="1" applyFill="1" applyBorder="1"/>
    <xf numFmtId="3" fontId="14" fillId="10" borderId="25" xfId="0" applyNumberFormat="1" applyFont="1" applyFill="1" applyBorder="1"/>
    <xf numFmtId="3" fontId="14" fillId="10" borderId="26" xfId="0" applyNumberFormat="1" applyFont="1" applyFill="1" applyBorder="1"/>
    <xf numFmtId="0" fontId="14" fillId="10" borderId="0" xfId="0" applyFont="1" applyFill="1" applyBorder="1" applyAlignment="1">
      <alignment vertical="center" wrapText="1"/>
    </xf>
    <xf numFmtId="3" fontId="14" fillId="10" borderId="34" xfId="0" applyNumberFormat="1" applyFont="1" applyFill="1" applyBorder="1" applyAlignment="1">
      <alignment vertical="center" wrapText="1"/>
    </xf>
    <xf numFmtId="3" fontId="14" fillId="10" borderId="11" xfId="0" applyNumberFormat="1" applyFont="1" applyFill="1" applyBorder="1" applyAlignment="1">
      <alignment vertical="center" wrapText="1"/>
    </xf>
    <xf numFmtId="0" fontId="7" fillId="10" borderId="0" xfId="0" applyFont="1" applyFill="1" applyBorder="1" applyAlignment="1">
      <alignment vertical="center" wrapText="1"/>
    </xf>
    <xf numFmtId="3" fontId="7" fillId="10" borderId="0" xfId="0" applyNumberFormat="1" applyFont="1" applyFill="1" applyBorder="1" applyAlignment="1">
      <alignment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6">
    <dxf>
      <font>
        <color rgb="FF9C0006"/>
      </font>
    </dxf>
    <dxf>
      <font>
        <color rgb="FFFF7C80"/>
      </font>
    </dxf>
    <dxf>
      <font>
        <color rgb="FF9C0006"/>
      </font>
    </dxf>
    <dxf>
      <font>
        <color rgb="FFFF7C80"/>
      </font>
    </dxf>
    <dxf>
      <font>
        <color rgb="FF9C0006"/>
      </font>
    </dxf>
    <dxf>
      <font>
        <color rgb="FFFF7C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99d1ac00ec79117/&#1056;&#1072;&#1073;&#1086;&#1090;&#1072;/&#1050;&#1072;&#1083;&#1091;&#1075;&#1072;_&#1040;&#1083;&#1077;&#1082;&#1089;&#1072;&#1085;&#1076;&#1088;&#1086;&#1074;%20&#1048;&#1083;&#1100;&#1103;/N_Novgorod_model_0526_M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"/>
      <sheetName val="Revenue"/>
      <sheetName val="Invest"/>
      <sheetName val="Expenses"/>
      <sheetName val="Credit"/>
      <sheetName val="Cash-Flow"/>
      <sheetName val="PL"/>
      <sheetName val="NPV"/>
      <sheetName val="rent"/>
    </sheetNames>
    <sheetDataSet>
      <sheetData sheetId="0" refreshError="1">
        <row r="2">
          <cell r="E2" t="str">
            <v>USD</v>
          </cell>
        </row>
        <row r="3">
          <cell r="E3">
            <v>31.5</v>
          </cell>
        </row>
        <row r="7">
          <cell r="B7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showZeros="0" tabSelected="1" zoomScale="90" zoomScaleNormal="90" workbookViewId="0"/>
  </sheetViews>
  <sheetFormatPr defaultRowHeight="15" x14ac:dyDescent="0.25"/>
  <cols>
    <col min="1" max="1" width="44.85546875" customWidth="1"/>
    <col min="2" max="2" width="12.5703125" customWidth="1"/>
    <col min="3" max="33" width="10.42578125" customWidth="1"/>
  </cols>
  <sheetData>
    <row r="1" spans="1:4" ht="26.25" x14ac:dyDescent="0.4">
      <c r="A1" s="2" t="s">
        <v>31</v>
      </c>
    </row>
    <row r="2" spans="1:4" ht="15.75" thickBot="1" x14ac:dyDescent="0.3">
      <c r="A2" s="161" t="s">
        <v>16</v>
      </c>
      <c r="B2" s="164" t="s">
        <v>23</v>
      </c>
      <c r="C2" s="164" t="s">
        <v>24</v>
      </c>
      <c r="D2" s="164" t="s">
        <v>25</v>
      </c>
    </row>
    <row r="3" spans="1:4" x14ac:dyDescent="0.25">
      <c r="A3" s="162" t="s">
        <v>75</v>
      </c>
      <c r="B3" s="87">
        <v>5980.35</v>
      </c>
      <c r="C3" s="86">
        <v>8560</v>
      </c>
      <c r="D3" s="89">
        <f>SUM(B3:C3)</f>
        <v>14540.35</v>
      </c>
    </row>
    <row r="4" spans="1:4" x14ac:dyDescent="0.25">
      <c r="A4" s="162" t="s">
        <v>76</v>
      </c>
      <c r="B4" s="83"/>
      <c r="C4" s="84">
        <v>900</v>
      </c>
      <c r="D4" s="90"/>
    </row>
    <row r="5" spans="1:4" x14ac:dyDescent="0.25">
      <c r="A5" s="163" t="s">
        <v>17</v>
      </c>
      <c r="B5" s="88">
        <f>B3/B6</f>
        <v>52.923451327433632</v>
      </c>
      <c r="C5" s="88">
        <f>C3/C6</f>
        <v>52.515337423312886</v>
      </c>
      <c r="D5" s="89">
        <f>D3/D6</f>
        <v>52.682427536231884</v>
      </c>
    </row>
    <row r="6" spans="1:4" x14ac:dyDescent="0.25">
      <c r="A6" s="163" t="s">
        <v>18</v>
      </c>
      <c r="B6" s="85">
        <v>113</v>
      </c>
      <c r="C6" s="85">
        <v>163</v>
      </c>
      <c r="D6" s="91">
        <f t="shared" ref="D6:D7" si="0">SUM(B6:C6)</f>
        <v>276</v>
      </c>
    </row>
    <row r="7" spans="1:4" x14ac:dyDescent="0.25">
      <c r="A7" s="163" t="s">
        <v>19</v>
      </c>
      <c r="B7" s="86">
        <v>7984.53</v>
      </c>
      <c r="C7" s="86">
        <v>12072.17</v>
      </c>
      <c r="D7" s="89">
        <f t="shared" si="0"/>
        <v>20056.7</v>
      </c>
    </row>
    <row r="8" spans="1:4" x14ac:dyDescent="0.25">
      <c r="A8" s="163" t="s">
        <v>27</v>
      </c>
      <c r="B8" s="85">
        <v>40000</v>
      </c>
      <c r="C8" s="84"/>
      <c r="D8" s="90"/>
    </row>
    <row r="9" spans="1:4" x14ac:dyDescent="0.25">
      <c r="A9" s="163" t="s">
        <v>29</v>
      </c>
      <c r="B9" s="88">
        <v>70000</v>
      </c>
      <c r="C9" s="86"/>
      <c r="D9" s="92"/>
    </row>
    <row r="11" spans="1:4" x14ac:dyDescent="0.25">
      <c r="A11" s="163" t="s">
        <v>100</v>
      </c>
      <c r="B11" s="165">
        <v>9</v>
      </c>
    </row>
    <row r="12" spans="1:4" x14ac:dyDescent="0.25">
      <c r="A12" s="163" t="s">
        <v>99</v>
      </c>
      <c r="B12" s="165">
        <f>B11+2</f>
        <v>11</v>
      </c>
    </row>
    <row r="15" spans="1:4" ht="27" thickBot="1" x14ac:dyDescent="0.45">
      <c r="A15" s="2" t="s">
        <v>107</v>
      </c>
      <c r="B15" s="81"/>
    </row>
    <row r="16" spans="1:4" ht="15.75" thickBot="1" x14ac:dyDescent="0.3">
      <c r="A16" s="166" t="s">
        <v>8</v>
      </c>
      <c r="B16" s="94">
        <f>-ДДС!B39</f>
        <v>389317.87125000003</v>
      </c>
    </row>
    <row r="17" spans="1:2" ht="15.75" thickBot="1" x14ac:dyDescent="0.3">
      <c r="A17" s="166" t="s">
        <v>102</v>
      </c>
      <c r="B17" s="82">
        <f>кредит!B18</f>
        <v>121600</v>
      </c>
    </row>
    <row r="18" spans="1:2" ht="15.75" thickBot="1" x14ac:dyDescent="0.3">
      <c r="A18" s="166" t="s">
        <v>55</v>
      </c>
      <c r="B18" s="95">
        <f>кредит!B13</f>
        <v>55000</v>
      </c>
    </row>
    <row r="19" spans="1:2" ht="15.75" thickBot="1" x14ac:dyDescent="0.3">
      <c r="A19" s="166" t="s">
        <v>21</v>
      </c>
      <c r="B19" s="93">
        <f>ДДС!B8</f>
        <v>735305.69745338149</v>
      </c>
    </row>
    <row r="20" spans="1:2" ht="15.75" thickBot="1" x14ac:dyDescent="0.3">
      <c r="A20" s="166" t="s">
        <v>103</v>
      </c>
      <c r="B20" s="96">
        <f>Прибыль!B29</f>
        <v>218710.69732248693</v>
      </c>
    </row>
    <row r="21" spans="1:2" ht="15.75" thickBot="1" x14ac:dyDescent="0.3">
      <c r="A21" s="166" t="s">
        <v>104</v>
      </c>
      <c r="B21" s="97">
        <f>B20/B16</f>
        <v>0.56177923869834911</v>
      </c>
    </row>
    <row r="22" spans="1:2" ht="15.75" thickBot="1" x14ac:dyDescent="0.3">
      <c r="A22" s="166" t="s">
        <v>105</v>
      </c>
      <c r="B22" s="96">
        <f>NPV!B11</f>
        <v>122565.17056427624</v>
      </c>
    </row>
    <row r="23" spans="1:2" x14ac:dyDescent="0.25">
      <c r="A23" s="166" t="s">
        <v>106</v>
      </c>
      <c r="B23" s="97">
        <f>NPV!B12</f>
        <v>0.51688273522240546</v>
      </c>
    </row>
  </sheetData>
  <pageMargins left="0.23622047244094491" right="0.23622047244094491" top="0.74803149606299213" bottom="0.74803149606299213" header="0.31496062992125984" footer="0.31496062992125984"/>
  <pageSetup paperSize="9" scale="75" orientation="landscape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showZero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39" style="100" customWidth="1"/>
    <col min="2" max="2" width="12.5703125" style="100" customWidth="1"/>
    <col min="3" max="9" width="10.42578125" style="100" customWidth="1"/>
    <col min="10" max="45" width="8.7109375" style="100" customWidth="1"/>
    <col min="46" max="16384" width="9.140625" style="100"/>
  </cols>
  <sheetData>
    <row r="1" spans="1:45" ht="26.25" x14ac:dyDescent="0.4">
      <c r="A1" s="99" t="s">
        <v>0</v>
      </c>
    </row>
    <row r="2" spans="1:45" ht="12" customHeight="1" thickBot="1" x14ac:dyDescent="0.35">
      <c r="A2" s="102"/>
      <c r="C2" s="156">
        <v>1</v>
      </c>
      <c r="D2" s="156">
        <v>2</v>
      </c>
      <c r="E2" s="156">
        <v>3</v>
      </c>
      <c r="F2" s="156">
        <v>4</v>
      </c>
      <c r="G2" s="156">
        <v>5</v>
      </c>
      <c r="H2" s="156">
        <v>6</v>
      </c>
      <c r="I2" s="156">
        <v>7</v>
      </c>
      <c r="J2" s="156">
        <v>8</v>
      </c>
      <c r="K2" s="156">
        <v>9</v>
      </c>
      <c r="L2" s="156">
        <v>10</v>
      </c>
      <c r="M2" s="156">
        <v>11</v>
      </c>
      <c r="N2" s="156">
        <v>12</v>
      </c>
      <c r="O2" s="156">
        <v>13</v>
      </c>
      <c r="P2" s="156">
        <v>14</v>
      </c>
      <c r="Q2" s="156">
        <v>15</v>
      </c>
      <c r="R2" s="156">
        <v>16</v>
      </c>
      <c r="S2" s="156">
        <v>17</v>
      </c>
      <c r="T2" s="156">
        <v>18</v>
      </c>
      <c r="U2" s="156">
        <v>19</v>
      </c>
      <c r="V2" s="156">
        <v>20</v>
      </c>
      <c r="W2" s="156">
        <v>21</v>
      </c>
      <c r="X2" s="156">
        <v>22</v>
      </c>
      <c r="Y2" s="156">
        <v>23</v>
      </c>
      <c r="Z2" s="156">
        <v>24</v>
      </c>
      <c r="AA2" s="156">
        <v>25</v>
      </c>
      <c r="AB2" s="156">
        <v>26</v>
      </c>
      <c r="AC2" s="156">
        <v>27</v>
      </c>
      <c r="AD2" s="156">
        <v>28</v>
      </c>
      <c r="AE2" s="156">
        <v>29</v>
      </c>
      <c r="AF2" s="156">
        <v>30</v>
      </c>
      <c r="AG2" s="156">
        <v>31</v>
      </c>
      <c r="AH2" s="156">
        <v>32</v>
      </c>
      <c r="AI2" s="156">
        <v>33</v>
      </c>
      <c r="AJ2" s="156">
        <v>34</v>
      </c>
      <c r="AK2" s="156">
        <v>35</v>
      </c>
      <c r="AL2" s="156">
        <v>36</v>
      </c>
      <c r="AM2" s="156">
        <v>37</v>
      </c>
      <c r="AN2" s="156">
        <v>38</v>
      </c>
      <c r="AO2" s="156">
        <v>39</v>
      </c>
      <c r="AP2" s="156">
        <v>40</v>
      </c>
      <c r="AQ2" s="156">
        <v>41</v>
      </c>
      <c r="AR2" s="156">
        <v>42</v>
      </c>
      <c r="AS2" s="156">
        <v>43</v>
      </c>
    </row>
    <row r="3" spans="1:45" ht="15.75" thickBot="1" x14ac:dyDescent="0.3">
      <c r="A3" s="125" t="s">
        <v>1</v>
      </c>
      <c r="B3" s="126" t="s">
        <v>2</v>
      </c>
      <c r="C3" s="127">
        <v>41426</v>
      </c>
      <c r="D3" s="127">
        <v>41456</v>
      </c>
      <c r="E3" s="127">
        <v>41487</v>
      </c>
      <c r="F3" s="127">
        <v>41518</v>
      </c>
      <c r="G3" s="127">
        <v>41548</v>
      </c>
      <c r="H3" s="127">
        <v>41579</v>
      </c>
      <c r="I3" s="127">
        <v>41609</v>
      </c>
      <c r="J3" s="127">
        <v>41640</v>
      </c>
      <c r="K3" s="127">
        <v>41671</v>
      </c>
      <c r="L3" s="127">
        <v>41699</v>
      </c>
      <c r="M3" s="127">
        <v>41730</v>
      </c>
      <c r="N3" s="127">
        <v>41760</v>
      </c>
      <c r="O3" s="127">
        <v>41791</v>
      </c>
      <c r="P3" s="127">
        <v>41821</v>
      </c>
      <c r="Q3" s="127">
        <v>41852</v>
      </c>
      <c r="R3" s="127">
        <v>41883</v>
      </c>
      <c r="S3" s="127">
        <v>41913</v>
      </c>
      <c r="T3" s="127">
        <v>41944</v>
      </c>
      <c r="U3" s="127">
        <v>41974</v>
      </c>
      <c r="V3" s="127">
        <v>42005</v>
      </c>
      <c r="W3" s="127">
        <v>42036</v>
      </c>
      <c r="X3" s="127">
        <v>42064</v>
      </c>
      <c r="Y3" s="127">
        <v>42095</v>
      </c>
      <c r="Z3" s="127">
        <v>42125</v>
      </c>
      <c r="AA3" s="127">
        <v>42156</v>
      </c>
      <c r="AB3" s="127">
        <v>42186</v>
      </c>
      <c r="AC3" s="127">
        <v>42217</v>
      </c>
      <c r="AD3" s="127">
        <v>42248</v>
      </c>
      <c r="AE3" s="127">
        <v>42278</v>
      </c>
      <c r="AF3" s="127">
        <v>42309</v>
      </c>
      <c r="AG3" s="127">
        <v>42339</v>
      </c>
      <c r="AH3" s="127">
        <v>42370</v>
      </c>
      <c r="AI3" s="127">
        <v>42401</v>
      </c>
      <c r="AJ3" s="127">
        <v>42430</v>
      </c>
      <c r="AK3" s="127">
        <v>42461</v>
      </c>
      <c r="AL3" s="127">
        <v>42491</v>
      </c>
      <c r="AM3" s="127">
        <v>42522</v>
      </c>
      <c r="AN3" s="127">
        <v>42552</v>
      </c>
      <c r="AO3" s="127">
        <v>42583</v>
      </c>
      <c r="AP3" s="127">
        <v>42614</v>
      </c>
      <c r="AQ3" s="127">
        <v>42644</v>
      </c>
      <c r="AR3" s="127">
        <v>42675</v>
      </c>
      <c r="AS3" s="127">
        <v>42705</v>
      </c>
    </row>
    <row r="4" spans="1:45" x14ac:dyDescent="0.25">
      <c r="A4" s="134" t="s">
        <v>23</v>
      </c>
      <c r="B4" s="131"/>
      <c r="D4" s="136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</row>
    <row r="5" spans="1:45" x14ac:dyDescent="0.25">
      <c r="A5" s="132" t="s">
        <v>143</v>
      </c>
      <c r="B5" s="131"/>
      <c r="D5" s="136"/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0.01</v>
      </c>
      <c r="L5" s="157">
        <v>0.01</v>
      </c>
      <c r="M5" s="157">
        <v>0.01</v>
      </c>
      <c r="N5" s="157">
        <v>0.01</v>
      </c>
      <c r="O5" s="157">
        <v>0.01</v>
      </c>
      <c r="P5" s="157">
        <v>0.01</v>
      </c>
      <c r="Q5" s="157">
        <v>0.01</v>
      </c>
      <c r="R5" s="157">
        <v>0.01</v>
      </c>
      <c r="S5" s="157">
        <v>0.01</v>
      </c>
      <c r="T5" s="157">
        <v>0.01</v>
      </c>
      <c r="U5" s="157">
        <v>0.01</v>
      </c>
      <c r="V5" s="157">
        <v>0.02</v>
      </c>
      <c r="W5" s="157">
        <v>0.02</v>
      </c>
      <c r="X5" s="157">
        <v>0.02</v>
      </c>
      <c r="Y5" s="157">
        <v>0.02</v>
      </c>
      <c r="Z5" s="157">
        <v>0.01</v>
      </c>
      <c r="AA5" s="157">
        <v>0.01</v>
      </c>
      <c r="AB5" s="157">
        <v>0.01</v>
      </c>
      <c r="AC5" s="157">
        <v>0.01</v>
      </c>
      <c r="AD5" s="157">
        <v>0.01</v>
      </c>
      <c r="AE5" s="157">
        <v>0.01</v>
      </c>
      <c r="AF5" s="157">
        <v>0.01</v>
      </c>
      <c r="AG5" s="157">
        <v>0.01</v>
      </c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</row>
    <row r="6" spans="1:45" s="120" customFormat="1" x14ac:dyDescent="0.25">
      <c r="A6" s="132" t="s">
        <v>144</v>
      </c>
      <c r="B6" s="133"/>
      <c r="C6" s="108"/>
      <c r="D6" s="108"/>
      <c r="E6" s="108">
        <v>40000</v>
      </c>
      <c r="F6" s="108">
        <v>40000</v>
      </c>
      <c r="G6" s="108">
        <v>40000</v>
      </c>
      <c r="H6" s="108">
        <v>40000</v>
      </c>
      <c r="I6" s="108">
        <v>40000</v>
      </c>
      <c r="J6" s="108">
        <v>40000</v>
      </c>
      <c r="K6" s="108">
        <v>40400</v>
      </c>
      <c r="L6" s="108">
        <v>40804</v>
      </c>
      <c r="M6" s="108">
        <v>41212.04</v>
      </c>
      <c r="N6" s="108">
        <v>41624.160400000001</v>
      </c>
      <c r="O6" s="108">
        <v>42040.402004000003</v>
      </c>
      <c r="P6" s="108">
        <v>42460.806024040001</v>
      </c>
      <c r="Q6" s="108">
        <v>42885.414084280404</v>
      </c>
      <c r="R6" s="108">
        <v>43314.268225123211</v>
      </c>
      <c r="S6" s="108">
        <v>43747.41090737444</v>
      </c>
      <c r="T6" s="108">
        <v>44184.885016448185</v>
      </c>
      <c r="U6" s="108">
        <v>44626.733866612667</v>
      </c>
      <c r="V6" s="108">
        <v>45519.26854394492</v>
      </c>
      <c r="W6" s="108">
        <v>46429.653914823815</v>
      </c>
      <c r="X6" s="108">
        <v>47358.246993120294</v>
      </c>
      <c r="Y6" s="108">
        <v>48305.411932982701</v>
      </c>
      <c r="Z6" s="108">
        <v>48788.466052312528</v>
      </c>
      <c r="AA6" s="108">
        <v>49276.35071283565</v>
      </c>
      <c r="AB6" s="108">
        <v>49769.114219964009</v>
      </c>
      <c r="AC6" s="108">
        <v>50266.80536216365</v>
      </c>
      <c r="AD6" s="108">
        <v>50769.473415785287</v>
      </c>
      <c r="AE6" s="108">
        <v>51277.168149943143</v>
      </c>
      <c r="AF6" s="108">
        <v>51789.939831442578</v>
      </c>
      <c r="AG6" s="108">
        <v>52307.839229757003</v>
      </c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</row>
    <row r="7" spans="1:45" x14ac:dyDescent="0.25">
      <c r="A7" s="132" t="s">
        <v>6</v>
      </c>
      <c r="B7" s="133">
        <v>113</v>
      </c>
      <c r="C7" s="108"/>
      <c r="D7" s="108"/>
      <c r="E7" s="108">
        <v>1</v>
      </c>
      <c r="F7" s="108">
        <v>1</v>
      </c>
      <c r="G7" s="108">
        <v>1</v>
      </c>
      <c r="H7" s="108">
        <v>1</v>
      </c>
      <c r="I7" s="108">
        <v>2</v>
      </c>
      <c r="J7" s="108">
        <v>2</v>
      </c>
      <c r="K7" s="108">
        <v>2</v>
      </c>
      <c r="L7" s="108">
        <v>2</v>
      </c>
      <c r="M7" s="108">
        <v>5</v>
      </c>
      <c r="N7" s="108">
        <v>5</v>
      </c>
      <c r="O7" s="108">
        <v>5</v>
      </c>
      <c r="P7" s="108">
        <v>5</v>
      </c>
      <c r="Q7" s="108">
        <v>5</v>
      </c>
      <c r="R7" s="108">
        <v>5</v>
      </c>
      <c r="S7" s="108">
        <v>5</v>
      </c>
      <c r="T7" s="108">
        <v>5</v>
      </c>
      <c r="U7" s="108">
        <v>5</v>
      </c>
      <c r="V7" s="108">
        <v>5</v>
      </c>
      <c r="W7" s="108">
        <v>5</v>
      </c>
      <c r="X7" s="108">
        <v>5</v>
      </c>
      <c r="Y7" s="108">
        <v>5</v>
      </c>
      <c r="Z7" s="108">
        <v>5</v>
      </c>
      <c r="AA7" s="108">
        <v>5</v>
      </c>
      <c r="AB7" s="108">
        <v>5</v>
      </c>
      <c r="AC7" s="108">
        <v>4</v>
      </c>
      <c r="AD7" s="108">
        <v>4</v>
      </c>
      <c r="AE7" s="108">
        <v>4</v>
      </c>
      <c r="AF7" s="108">
        <v>4</v>
      </c>
      <c r="AG7" s="108">
        <v>5</v>
      </c>
    </row>
    <row r="8" spans="1:45" x14ac:dyDescent="0.25">
      <c r="A8" s="132" t="s">
        <v>7</v>
      </c>
      <c r="B8" s="133">
        <v>113</v>
      </c>
      <c r="C8" s="108"/>
      <c r="D8" s="108"/>
      <c r="E8" s="108">
        <v>1</v>
      </c>
      <c r="F8" s="108">
        <v>2</v>
      </c>
      <c r="G8" s="108">
        <v>3</v>
      </c>
      <c r="H8" s="108">
        <v>4</v>
      </c>
      <c r="I8" s="108">
        <v>6</v>
      </c>
      <c r="J8" s="108">
        <v>8</v>
      </c>
      <c r="K8" s="108">
        <v>10</v>
      </c>
      <c r="L8" s="108">
        <v>12</v>
      </c>
      <c r="M8" s="108">
        <v>17</v>
      </c>
      <c r="N8" s="108">
        <v>22</v>
      </c>
      <c r="O8" s="108">
        <v>27</v>
      </c>
      <c r="P8" s="108">
        <v>32</v>
      </c>
      <c r="Q8" s="108">
        <v>37</v>
      </c>
      <c r="R8" s="108">
        <v>42</v>
      </c>
      <c r="S8" s="108">
        <v>47</v>
      </c>
      <c r="T8" s="108">
        <v>52</v>
      </c>
      <c r="U8" s="108">
        <v>57</v>
      </c>
      <c r="V8" s="108">
        <v>62</v>
      </c>
      <c r="W8" s="108">
        <v>67</v>
      </c>
      <c r="X8" s="108">
        <v>72</v>
      </c>
      <c r="Y8" s="108">
        <v>77</v>
      </c>
      <c r="Z8" s="108">
        <v>82</v>
      </c>
      <c r="AA8" s="108">
        <v>87</v>
      </c>
      <c r="AB8" s="108">
        <v>92</v>
      </c>
      <c r="AC8" s="108">
        <v>96</v>
      </c>
      <c r="AD8" s="108">
        <v>100</v>
      </c>
      <c r="AE8" s="108">
        <v>104</v>
      </c>
      <c r="AF8" s="108">
        <v>108</v>
      </c>
      <c r="AG8" s="108">
        <v>113</v>
      </c>
    </row>
    <row r="9" spans="1:45" x14ac:dyDescent="0.25">
      <c r="A9" s="132" t="s">
        <v>4</v>
      </c>
      <c r="B9" s="133">
        <v>5980.3500000000013</v>
      </c>
      <c r="C9" s="108"/>
      <c r="D9" s="108"/>
      <c r="E9" s="108">
        <v>52.923451327433632</v>
      </c>
      <c r="F9" s="108">
        <v>52.923451327433632</v>
      </c>
      <c r="G9" s="108">
        <v>52.923451327433632</v>
      </c>
      <c r="H9" s="108">
        <v>52.923451327433632</v>
      </c>
      <c r="I9" s="108">
        <v>105.84690265486726</v>
      </c>
      <c r="J9" s="108">
        <v>105.84690265486726</v>
      </c>
      <c r="K9" s="108">
        <v>105.84690265486726</v>
      </c>
      <c r="L9" s="108">
        <v>105.84690265486726</v>
      </c>
      <c r="M9" s="108">
        <v>264.61725663716817</v>
      </c>
      <c r="N9" s="108">
        <v>264.61725663716817</v>
      </c>
      <c r="O9" s="108">
        <v>264.61725663716817</v>
      </c>
      <c r="P9" s="108">
        <v>264.61725663716817</v>
      </c>
      <c r="Q9" s="108">
        <v>264.61725663716817</v>
      </c>
      <c r="R9" s="108">
        <v>264.61725663716817</v>
      </c>
      <c r="S9" s="108">
        <v>264.61725663716817</v>
      </c>
      <c r="T9" s="108">
        <v>264.61725663716817</v>
      </c>
      <c r="U9" s="108">
        <v>264.61725663716817</v>
      </c>
      <c r="V9" s="108">
        <v>264.61725663716817</v>
      </c>
      <c r="W9" s="108">
        <v>264.61725663716817</v>
      </c>
      <c r="X9" s="108">
        <v>264.61725663716817</v>
      </c>
      <c r="Y9" s="108">
        <v>264.61725663716817</v>
      </c>
      <c r="Z9" s="108">
        <v>264.61725663716817</v>
      </c>
      <c r="AA9" s="108">
        <v>264.61725663716817</v>
      </c>
      <c r="AB9" s="108">
        <v>264.61725663716817</v>
      </c>
      <c r="AC9" s="108">
        <v>211.69380530973453</v>
      </c>
      <c r="AD9" s="108">
        <v>211.69380530973453</v>
      </c>
      <c r="AE9" s="108">
        <v>211.69380530973453</v>
      </c>
      <c r="AF9" s="108">
        <v>211.69380530973453</v>
      </c>
      <c r="AG9" s="108">
        <v>264.61725663716817</v>
      </c>
      <c r="AH9" s="108">
        <v>0</v>
      </c>
      <c r="AI9" s="108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08">
        <v>0</v>
      </c>
      <c r="AP9" s="108">
        <v>0</v>
      </c>
      <c r="AQ9" s="108">
        <v>0</v>
      </c>
      <c r="AR9" s="108">
        <v>0</v>
      </c>
      <c r="AS9" s="108">
        <v>0</v>
      </c>
    </row>
    <row r="10" spans="1:45" x14ac:dyDescent="0.25">
      <c r="A10" s="132" t="s">
        <v>5</v>
      </c>
      <c r="B10" s="133">
        <v>5980.3500000000013</v>
      </c>
      <c r="C10" s="108"/>
      <c r="D10" s="108"/>
      <c r="E10" s="108">
        <v>52.923451327433632</v>
      </c>
      <c r="F10" s="108">
        <v>105.84690265486726</v>
      </c>
      <c r="G10" s="108">
        <v>158.77035398230089</v>
      </c>
      <c r="H10" s="108">
        <v>211.69380530973453</v>
      </c>
      <c r="I10" s="108">
        <v>317.54070796460178</v>
      </c>
      <c r="J10" s="108">
        <v>423.38761061946906</v>
      </c>
      <c r="K10" s="108">
        <v>529.23451327433634</v>
      </c>
      <c r="L10" s="108">
        <v>635.08141592920356</v>
      </c>
      <c r="M10" s="108">
        <v>899.69867256637167</v>
      </c>
      <c r="N10" s="108">
        <v>1164.3159292035398</v>
      </c>
      <c r="O10" s="108">
        <v>1428.9331858407079</v>
      </c>
      <c r="P10" s="108">
        <v>1693.550442477876</v>
      </c>
      <c r="Q10" s="108">
        <v>1958.1676991150441</v>
      </c>
      <c r="R10" s="108">
        <v>2222.7849557522122</v>
      </c>
      <c r="S10" s="108">
        <v>2487.4022123893806</v>
      </c>
      <c r="T10" s="108">
        <v>2752.0194690265489</v>
      </c>
      <c r="U10" s="108">
        <v>3016.6367256637172</v>
      </c>
      <c r="V10" s="108">
        <v>3281.2539823008856</v>
      </c>
      <c r="W10" s="108">
        <v>3545.8712389380539</v>
      </c>
      <c r="X10" s="108">
        <v>3810.4884955752223</v>
      </c>
      <c r="Y10" s="108">
        <v>4075.1057522123906</v>
      </c>
      <c r="Z10" s="108">
        <v>4339.7230088495589</v>
      </c>
      <c r="AA10" s="108">
        <v>4604.3402654867268</v>
      </c>
      <c r="AB10" s="108">
        <v>4868.9575221238947</v>
      </c>
      <c r="AC10" s="108">
        <v>5080.6513274336294</v>
      </c>
      <c r="AD10" s="108">
        <v>5292.345132743364</v>
      </c>
      <c r="AE10" s="108">
        <v>5504.0389380530987</v>
      </c>
      <c r="AF10" s="108">
        <v>5715.7327433628334</v>
      </c>
      <c r="AG10" s="108">
        <v>5980.3500000000013</v>
      </c>
    </row>
    <row r="11" spans="1:45" x14ac:dyDescent="0.25">
      <c r="A11" s="139" t="s">
        <v>30</v>
      </c>
      <c r="B11" s="160">
        <v>273512.30790944077</v>
      </c>
      <c r="C11" s="142">
        <v>0</v>
      </c>
      <c r="D11" s="143">
        <v>0</v>
      </c>
      <c r="E11" s="143">
        <v>2116.9380530973453</v>
      </c>
      <c r="F11" s="143">
        <v>2116.9380530973453</v>
      </c>
      <c r="G11" s="143">
        <v>2116.9380530973453</v>
      </c>
      <c r="H11" s="143">
        <v>2116.9380530973453</v>
      </c>
      <c r="I11" s="143">
        <v>4233.8761061946907</v>
      </c>
      <c r="J11" s="143">
        <v>4233.8761061946907</v>
      </c>
      <c r="K11" s="143">
        <v>4276.2148672566373</v>
      </c>
      <c r="L11" s="143">
        <v>4318.9770159292038</v>
      </c>
      <c r="M11" s="143">
        <v>10905.41696522124</v>
      </c>
      <c r="N11" s="143">
        <v>11014.471134873453</v>
      </c>
      <c r="O11" s="143">
        <v>11124.615846222188</v>
      </c>
      <c r="P11" s="143">
        <v>11235.86200468441</v>
      </c>
      <c r="Q11" s="143">
        <v>11348.220624731253</v>
      </c>
      <c r="R11" s="143">
        <v>11461.702830978567</v>
      </c>
      <c r="S11" s="143">
        <v>11576.319859288351</v>
      </c>
      <c r="T11" s="143">
        <v>11692.083057881237</v>
      </c>
      <c r="U11" s="143">
        <v>11809.003888460047</v>
      </c>
      <c r="V11" s="143">
        <v>12045.18396622925</v>
      </c>
      <c r="W11" s="143">
        <v>12286.087645553833</v>
      </c>
      <c r="X11" s="143">
        <v>12531.809398464911</v>
      </c>
      <c r="Y11" s="143">
        <v>12782.445586434209</v>
      </c>
      <c r="Z11" s="143">
        <v>12910.270042298551</v>
      </c>
      <c r="AA11" s="143">
        <v>13039.372742721534</v>
      </c>
      <c r="AB11" s="143">
        <v>13169.766470148752</v>
      </c>
      <c r="AC11" s="143">
        <v>10641.171307880191</v>
      </c>
      <c r="AD11" s="143">
        <v>10747.583020958993</v>
      </c>
      <c r="AE11" s="143">
        <v>10855.058851168584</v>
      </c>
      <c r="AF11" s="143">
        <v>10963.609439680271</v>
      </c>
      <c r="AG11" s="143">
        <v>13841.556917596343</v>
      </c>
      <c r="AH11" s="143">
        <v>0</v>
      </c>
      <c r="AI11" s="143">
        <v>0</v>
      </c>
      <c r="AJ11" s="143">
        <v>0</v>
      </c>
      <c r="AK11" s="143">
        <v>0</v>
      </c>
      <c r="AL11" s="143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</row>
    <row r="12" spans="1:45" x14ac:dyDescent="0.25">
      <c r="A12" s="130"/>
      <c r="B12" s="133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</row>
    <row r="13" spans="1:45" x14ac:dyDescent="0.25">
      <c r="A13" s="130" t="s">
        <v>24</v>
      </c>
      <c r="B13" s="13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45" x14ac:dyDescent="0.25">
      <c r="A14" s="132" t="s">
        <v>143</v>
      </c>
      <c r="B14" s="131"/>
      <c r="D14" s="136"/>
      <c r="E14" s="157"/>
      <c r="F14" s="157"/>
      <c r="G14" s="157"/>
      <c r="H14" s="157"/>
      <c r="I14" s="157"/>
      <c r="J14" s="157"/>
      <c r="K14" s="157"/>
      <c r="L14" s="157"/>
      <c r="M14" s="12">
        <v>0.01</v>
      </c>
      <c r="N14" s="12">
        <v>0.01</v>
      </c>
      <c r="O14" s="12">
        <v>0.01</v>
      </c>
      <c r="P14" s="12">
        <v>0.01</v>
      </c>
      <c r="Q14" s="12">
        <v>0.01</v>
      </c>
      <c r="R14" s="12">
        <v>0.01</v>
      </c>
      <c r="S14" s="12">
        <v>0.01</v>
      </c>
      <c r="T14" s="12">
        <v>0.01</v>
      </c>
      <c r="U14" s="12">
        <v>0.01</v>
      </c>
      <c r="V14" s="12">
        <v>0.01</v>
      </c>
      <c r="W14" s="12">
        <v>0.01</v>
      </c>
      <c r="X14" s="12">
        <v>0.01</v>
      </c>
      <c r="Y14" s="12">
        <v>0.01</v>
      </c>
      <c r="Z14" s="12">
        <v>0.01</v>
      </c>
      <c r="AA14" s="12">
        <v>0.01</v>
      </c>
      <c r="AB14" s="12">
        <v>0.01</v>
      </c>
      <c r="AC14" s="12">
        <v>0.01</v>
      </c>
      <c r="AD14" s="12">
        <v>0.01</v>
      </c>
      <c r="AE14" s="12">
        <v>0.01</v>
      </c>
      <c r="AF14" s="12">
        <v>0.01</v>
      </c>
      <c r="AG14" s="12">
        <v>0.01</v>
      </c>
      <c r="AH14" s="12">
        <v>0.01</v>
      </c>
      <c r="AI14" s="12">
        <v>0.01</v>
      </c>
      <c r="AJ14" s="12">
        <v>0.01</v>
      </c>
      <c r="AK14" s="12">
        <v>0.01</v>
      </c>
      <c r="AL14" s="157"/>
      <c r="AM14" s="157"/>
      <c r="AN14" s="157"/>
      <c r="AO14" s="157"/>
      <c r="AP14" s="157"/>
      <c r="AQ14" s="157"/>
      <c r="AR14" s="157"/>
      <c r="AS14" s="157"/>
    </row>
    <row r="15" spans="1:45" s="120" customFormat="1" x14ac:dyDescent="0.25">
      <c r="A15" s="132" t="s">
        <v>144</v>
      </c>
      <c r="B15" s="133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>
        <v>40000</v>
      </c>
      <c r="N15" s="108">
        <v>40400</v>
      </c>
      <c r="O15" s="108">
        <v>40804</v>
      </c>
      <c r="P15" s="108">
        <v>41212.04</v>
      </c>
      <c r="Q15" s="108">
        <v>41624.160400000001</v>
      </c>
      <c r="R15" s="108">
        <v>42040.402004000003</v>
      </c>
      <c r="S15" s="108">
        <v>42460.806024040001</v>
      </c>
      <c r="T15" s="108">
        <v>42885.414084280404</v>
      </c>
      <c r="U15" s="108">
        <v>43314.268225123211</v>
      </c>
      <c r="V15" s="108">
        <v>43747.41090737444</v>
      </c>
      <c r="W15" s="108">
        <v>44184.885016448185</v>
      </c>
      <c r="X15" s="108">
        <v>44626.733866612667</v>
      </c>
      <c r="Y15" s="108">
        <v>45073.001205278793</v>
      </c>
      <c r="Z15" s="108">
        <v>45523.73121733158</v>
      </c>
      <c r="AA15" s="108">
        <v>45978.968529504898</v>
      </c>
      <c r="AB15" s="108">
        <v>46438.758214799949</v>
      </c>
      <c r="AC15" s="108">
        <v>46903.145796947952</v>
      </c>
      <c r="AD15" s="108">
        <v>47372.177254917435</v>
      </c>
      <c r="AE15" s="108">
        <v>47845.899027466607</v>
      </c>
      <c r="AF15" s="108">
        <v>48324.358017741273</v>
      </c>
      <c r="AG15" s="108">
        <v>48807.601597918685</v>
      </c>
      <c r="AH15" s="108">
        <v>49295.677613897875</v>
      </c>
      <c r="AI15" s="108">
        <v>49788.634390036852</v>
      </c>
      <c r="AJ15" s="108">
        <v>50286.520733937221</v>
      </c>
      <c r="AK15" s="108">
        <v>50789.385941276596</v>
      </c>
      <c r="AL15" s="108"/>
      <c r="AM15" s="108"/>
      <c r="AN15" s="108"/>
      <c r="AO15" s="108"/>
      <c r="AP15" s="108"/>
      <c r="AQ15" s="108"/>
      <c r="AR15" s="108"/>
      <c r="AS15" s="108"/>
    </row>
    <row r="16" spans="1:45" x14ac:dyDescent="0.25">
      <c r="A16" s="132" t="s">
        <v>6</v>
      </c>
      <c r="B16" s="133">
        <v>163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2</v>
      </c>
      <c r="N16" s="108">
        <v>2</v>
      </c>
      <c r="O16" s="108">
        <v>2</v>
      </c>
      <c r="P16" s="108">
        <v>2</v>
      </c>
      <c r="Q16" s="108">
        <v>2</v>
      </c>
      <c r="R16" s="108">
        <v>2</v>
      </c>
      <c r="S16" s="108">
        <v>2</v>
      </c>
      <c r="T16" s="108">
        <v>2</v>
      </c>
      <c r="U16" s="108">
        <v>2</v>
      </c>
      <c r="V16" s="108">
        <v>2</v>
      </c>
      <c r="W16" s="108">
        <v>10</v>
      </c>
      <c r="X16" s="108">
        <v>10</v>
      </c>
      <c r="Y16" s="108">
        <v>10</v>
      </c>
      <c r="Z16" s="108">
        <v>10</v>
      </c>
      <c r="AA16" s="108">
        <v>10</v>
      </c>
      <c r="AB16" s="108">
        <v>10</v>
      </c>
      <c r="AC16" s="108">
        <v>10</v>
      </c>
      <c r="AD16" s="108">
        <v>10</v>
      </c>
      <c r="AE16" s="108">
        <v>10</v>
      </c>
      <c r="AF16" s="108">
        <v>10</v>
      </c>
      <c r="AG16" s="108">
        <v>10</v>
      </c>
      <c r="AH16" s="108">
        <v>10</v>
      </c>
      <c r="AI16" s="108">
        <v>10</v>
      </c>
      <c r="AJ16" s="108">
        <v>10</v>
      </c>
      <c r="AK16" s="108">
        <v>3</v>
      </c>
      <c r="AL16" s="108">
        <v>0</v>
      </c>
      <c r="AM16" s="108">
        <v>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</row>
    <row r="17" spans="1:45" x14ac:dyDescent="0.25">
      <c r="A17" s="132" t="s">
        <v>7</v>
      </c>
      <c r="B17" s="133">
        <v>163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2</v>
      </c>
      <c r="N17" s="108">
        <v>4</v>
      </c>
      <c r="O17" s="108">
        <v>6</v>
      </c>
      <c r="P17" s="108">
        <v>8</v>
      </c>
      <c r="Q17" s="108">
        <v>10</v>
      </c>
      <c r="R17" s="108">
        <v>12</v>
      </c>
      <c r="S17" s="108">
        <v>14</v>
      </c>
      <c r="T17" s="108">
        <v>16</v>
      </c>
      <c r="U17" s="108">
        <v>18</v>
      </c>
      <c r="V17" s="108">
        <v>20</v>
      </c>
      <c r="W17" s="108">
        <v>30</v>
      </c>
      <c r="X17" s="108">
        <v>40</v>
      </c>
      <c r="Y17" s="108">
        <v>50</v>
      </c>
      <c r="Z17" s="108">
        <v>60</v>
      </c>
      <c r="AA17" s="108">
        <v>70</v>
      </c>
      <c r="AB17" s="108">
        <v>80</v>
      </c>
      <c r="AC17" s="108">
        <v>90</v>
      </c>
      <c r="AD17" s="108">
        <v>100</v>
      </c>
      <c r="AE17" s="108">
        <v>110</v>
      </c>
      <c r="AF17" s="108">
        <v>120</v>
      </c>
      <c r="AG17" s="108">
        <v>130</v>
      </c>
      <c r="AH17" s="108">
        <v>140</v>
      </c>
      <c r="AI17" s="108">
        <v>150</v>
      </c>
      <c r="AJ17" s="108">
        <v>160</v>
      </c>
      <c r="AK17" s="108">
        <v>163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</row>
    <row r="18" spans="1:45" x14ac:dyDescent="0.25">
      <c r="A18" s="132" t="s">
        <v>4</v>
      </c>
      <c r="B18" s="133">
        <v>8559.9999999999982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105.03067484662577</v>
      </c>
      <c r="N18" s="108">
        <v>105.03067484662577</v>
      </c>
      <c r="O18" s="108">
        <v>105.03067484662577</v>
      </c>
      <c r="P18" s="108">
        <v>105.03067484662577</v>
      </c>
      <c r="Q18" s="108">
        <v>105.03067484662577</v>
      </c>
      <c r="R18" s="108">
        <v>105.03067484662577</v>
      </c>
      <c r="S18" s="108">
        <v>105.03067484662577</v>
      </c>
      <c r="T18" s="108">
        <v>105.03067484662577</v>
      </c>
      <c r="U18" s="108">
        <v>105.03067484662577</v>
      </c>
      <c r="V18" s="108">
        <v>105.03067484662577</v>
      </c>
      <c r="W18" s="108">
        <v>525.15337423312883</v>
      </c>
      <c r="X18" s="108">
        <v>525.15337423312883</v>
      </c>
      <c r="Y18" s="108">
        <v>525.15337423312883</v>
      </c>
      <c r="Z18" s="108">
        <v>525.15337423312883</v>
      </c>
      <c r="AA18" s="108">
        <v>525.15337423312883</v>
      </c>
      <c r="AB18" s="108">
        <v>525.15337423312883</v>
      </c>
      <c r="AC18" s="108">
        <v>525.15337423312883</v>
      </c>
      <c r="AD18" s="108">
        <v>525.15337423312883</v>
      </c>
      <c r="AE18" s="108">
        <v>525.15337423312883</v>
      </c>
      <c r="AF18" s="108">
        <v>525.15337423312883</v>
      </c>
      <c r="AG18" s="108">
        <v>525.15337423312883</v>
      </c>
      <c r="AH18" s="108">
        <v>525.15337423312883</v>
      </c>
      <c r="AI18" s="108">
        <v>525.15337423312883</v>
      </c>
      <c r="AJ18" s="108">
        <v>525.15337423312883</v>
      </c>
      <c r="AK18" s="108">
        <v>157.54601226993867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</row>
    <row r="19" spans="1:45" x14ac:dyDescent="0.25">
      <c r="A19" s="132" t="s">
        <v>5</v>
      </c>
      <c r="B19" s="133">
        <v>8559.9999999999982</v>
      </c>
      <c r="C19" s="108"/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105.03067484662577</v>
      </c>
      <c r="N19" s="108">
        <v>210.06134969325154</v>
      </c>
      <c r="O19" s="108">
        <v>315.09202453987734</v>
      </c>
      <c r="P19" s="108">
        <v>420.12269938650309</v>
      </c>
      <c r="Q19" s="108">
        <v>525.15337423312883</v>
      </c>
      <c r="R19" s="108">
        <v>630.18404907975457</v>
      </c>
      <c r="S19" s="108">
        <v>735.21472392638032</v>
      </c>
      <c r="T19" s="108">
        <v>840.24539877300606</v>
      </c>
      <c r="U19" s="108">
        <v>945.2760736196318</v>
      </c>
      <c r="V19" s="108">
        <v>1050.3067484662577</v>
      </c>
      <c r="W19" s="108">
        <v>1575.4601226993864</v>
      </c>
      <c r="X19" s="108">
        <v>2100.6134969325153</v>
      </c>
      <c r="Y19" s="108">
        <v>2625.7668711656443</v>
      </c>
      <c r="Z19" s="108">
        <v>3150.9202453987732</v>
      </c>
      <c r="AA19" s="108">
        <v>3676.0736196319021</v>
      </c>
      <c r="AB19" s="108">
        <v>4201.2269938650306</v>
      </c>
      <c r="AC19" s="108">
        <v>4726.3803680981591</v>
      </c>
      <c r="AD19" s="108">
        <v>5251.5337423312876</v>
      </c>
      <c r="AE19" s="108">
        <v>5776.6871165644161</v>
      </c>
      <c r="AF19" s="108">
        <v>6301.8404907975446</v>
      </c>
      <c r="AG19" s="108">
        <v>6826.9938650306731</v>
      </c>
      <c r="AH19" s="108">
        <v>7352.1472392638016</v>
      </c>
      <c r="AI19" s="108">
        <v>7877.3006134969301</v>
      </c>
      <c r="AJ19" s="108">
        <v>8402.4539877300595</v>
      </c>
      <c r="AK19" s="108">
        <v>8559.9999999999982</v>
      </c>
      <c r="AL19" s="108">
        <v>0</v>
      </c>
      <c r="AM19" s="108">
        <v>0</v>
      </c>
      <c r="AN19" s="108">
        <v>0</v>
      </c>
      <c r="AO19" s="108">
        <v>0</v>
      </c>
      <c r="AP19" s="108">
        <v>0</v>
      </c>
      <c r="AQ19" s="108">
        <v>0</v>
      </c>
      <c r="AR19" s="108">
        <v>0</v>
      </c>
      <c r="AS19" s="108">
        <v>0</v>
      </c>
    </row>
    <row r="20" spans="1:45" x14ac:dyDescent="0.25">
      <c r="A20" s="139" t="s">
        <v>20</v>
      </c>
      <c r="B20" s="160">
        <v>398793.38954394095</v>
      </c>
      <c r="C20" s="142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4201.2269938650306</v>
      </c>
      <c r="N20" s="143">
        <v>4243.2392638036818</v>
      </c>
      <c r="O20" s="143">
        <v>4285.6716564417184</v>
      </c>
      <c r="P20" s="143">
        <v>4328.5283730061356</v>
      </c>
      <c r="Q20" s="143">
        <v>4371.8136567361971</v>
      </c>
      <c r="R20" s="143">
        <v>4415.5317933035585</v>
      </c>
      <c r="S20" s="143">
        <v>4459.6871112365943</v>
      </c>
      <c r="T20" s="143">
        <v>4504.2839823489612</v>
      </c>
      <c r="U20" s="143">
        <v>4549.3268221724502</v>
      </c>
      <c r="V20" s="143">
        <v>4594.8200903941743</v>
      </c>
      <c r="W20" s="143">
        <v>23203.84145649058</v>
      </c>
      <c r="X20" s="143">
        <v>23435.879871055487</v>
      </c>
      <c r="Y20" s="143">
        <v>23670.238669766044</v>
      </c>
      <c r="Z20" s="143">
        <v>23906.9410564637</v>
      </c>
      <c r="AA20" s="143">
        <v>24146.01046702834</v>
      </c>
      <c r="AB20" s="143">
        <v>24387.470571698625</v>
      </c>
      <c r="AC20" s="143">
        <v>24631.34527741561</v>
      </c>
      <c r="AD20" s="143">
        <v>24877.658730189771</v>
      </c>
      <c r="AE20" s="143">
        <v>25126.435317491665</v>
      </c>
      <c r="AF20" s="143">
        <v>25377.699670666581</v>
      </c>
      <c r="AG20" s="143">
        <v>25631.476667373248</v>
      </c>
      <c r="AH20" s="143">
        <v>25887.791434046983</v>
      </c>
      <c r="AI20" s="143">
        <v>26146.669348387451</v>
      </c>
      <c r="AJ20" s="143">
        <v>26408.136041871323</v>
      </c>
      <c r="AK20" s="143">
        <v>8001.6652206870131</v>
      </c>
      <c r="AL20" s="143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v>0</v>
      </c>
    </row>
    <row r="21" spans="1:45" x14ac:dyDescent="0.25">
      <c r="A21" s="130"/>
      <c r="B21" s="133">
        <v>0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1:45" x14ac:dyDescent="0.25">
      <c r="A22" s="130" t="s">
        <v>28</v>
      </c>
      <c r="B22" s="131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</row>
    <row r="23" spans="1:45" x14ac:dyDescent="0.25">
      <c r="A23" s="132" t="s">
        <v>4</v>
      </c>
      <c r="B23" s="133">
        <v>900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08">
        <v>0</v>
      </c>
      <c r="AD23" s="108">
        <v>225</v>
      </c>
      <c r="AE23" s="108">
        <v>225</v>
      </c>
      <c r="AF23" s="108">
        <v>225</v>
      </c>
      <c r="AG23" s="108">
        <v>225</v>
      </c>
      <c r="AH23" s="108">
        <v>0</v>
      </c>
      <c r="AI23" s="108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08">
        <v>0</v>
      </c>
      <c r="AP23" s="108">
        <v>0</v>
      </c>
      <c r="AQ23" s="108">
        <v>0</v>
      </c>
      <c r="AR23" s="108">
        <v>0</v>
      </c>
      <c r="AS23" s="108">
        <v>0</v>
      </c>
    </row>
    <row r="24" spans="1:45" x14ac:dyDescent="0.25">
      <c r="A24" s="132" t="s">
        <v>5</v>
      </c>
      <c r="B24" s="133">
        <v>900</v>
      </c>
      <c r="C24" s="108"/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225</v>
      </c>
      <c r="AE24" s="108">
        <v>450</v>
      </c>
      <c r="AF24" s="108">
        <v>675</v>
      </c>
      <c r="AG24" s="108">
        <v>900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</row>
    <row r="25" spans="1:45" x14ac:dyDescent="0.25">
      <c r="A25" s="139" t="s">
        <v>20</v>
      </c>
      <c r="B25" s="160">
        <v>63000</v>
      </c>
      <c r="C25" s="142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43">
        <v>15750</v>
      </c>
      <c r="AE25" s="143">
        <v>15750</v>
      </c>
      <c r="AF25" s="143">
        <v>15750</v>
      </c>
      <c r="AG25" s="143">
        <v>15750</v>
      </c>
      <c r="AH25" s="143">
        <v>0</v>
      </c>
      <c r="AI25" s="143">
        <v>0</v>
      </c>
      <c r="AJ25" s="143">
        <v>0</v>
      </c>
      <c r="AK25" s="143">
        <v>0</v>
      </c>
      <c r="AL25" s="143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43">
        <v>0</v>
      </c>
      <c r="AS25" s="143">
        <v>0</v>
      </c>
    </row>
    <row r="26" spans="1:45" ht="6.75" customHeight="1" thickBot="1" x14ac:dyDescent="0.3">
      <c r="A26" s="132"/>
      <c r="B26" s="133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45" x14ac:dyDescent="0.25">
      <c r="A27" s="137" t="s">
        <v>26</v>
      </c>
      <c r="B27" s="160">
        <v>648861.43540838885</v>
      </c>
      <c r="C27" s="158">
        <v>0</v>
      </c>
      <c r="D27" s="159">
        <v>0</v>
      </c>
      <c r="E27" s="159">
        <v>2116.9380530973453</v>
      </c>
      <c r="F27" s="159">
        <v>2116.9380530973453</v>
      </c>
      <c r="G27" s="159">
        <v>2116.9380530973453</v>
      </c>
      <c r="H27" s="159">
        <v>2116.9380530973453</v>
      </c>
      <c r="I27" s="159">
        <v>4233.8761061946907</v>
      </c>
      <c r="J27" s="159">
        <v>4233.8761061946907</v>
      </c>
      <c r="K27" s="159">
        <v>4276.2148672566373</v>
      </c>
      <c r="L27" s="159">
        <v>4318.9770159292038</v>
      </c>
      <c r="M27" s="159">
        <v>15106.643959086272</v>
      </c>
      <c r="N27" s="159">
        <v>15257.710398677134</v>
      </c>
      <c r="O27" s="159">
        <v>15410.287502663907</v>
      </c>
      <c r="P27" s="159">
        <v>15564.390377690546</v>
      </c>
      <c r="Q27" s="159">
        <v>15720.034281467451</v>
      </c>
      <c r="R27" s="159">
        <v>15877.234624282126</v>
      </c>
      <c r="S27" s="159">
        <v>16036.006970524944</v>
      </c>
      <c r="T27" s="159">
        <v>16196.367040230198</v>
      </c>
      <c r="U27" s="159">
        <v>16358.330710632497</v>
      </c>
      <c r="V27" s="159">
        <v>16640.004056623424</v>
      </c>
      <c r="W27" s="159">
        <v>35489.929102044414</v>
      </c>
      <c r="X27" s="159">
        <v>35967.689269520401</v>
      </c>
      <c r="Y27" s="159">
        <v>36452.684256200257</v>
      </c>
      <c r="Z27" s="159">
        <v>36817.211098762251</v>
      </c>
      <c r="AA27" s="159">
        <v>37185.383209749874</v>
      </c>
      <c r="AB27" s="159">
        <v>37557.237041847373</v>
      </c>
      <c r="AC27" s="159">
        <v>35272.516585295802</v>
      </c>
      <c r="AD27" s="159">
        <v>51375.241751148766</v>
      </c>
      <c r="AE27" s="159">
        <v>51731.494168660247</v>
      </c>
      <c r="AF27" s="159">
        <v>52091.309110346854</v>
      </c>
      <c r="AG27" s="159">
        <v>55223.033584969591</v>
      </c>
      <c r="AH27" s="159">
        <v>25887.791434046983</v>
      </c>
      <c r="AI27" s="159">
        <v>26146.669348387451</v>
      </c>
      <c r="AJ27" s="159">
        <v>26408.136041871323</v>
      </c>
      <c r="AK27" s="159">
        <v>8001.6652206870131</v>
      </c>
      <c r="AL27" s="159">
        <v>0</v>
      </c>
      <c r="AM27" s="159">
        <v>0</v>
      </c>
      <c r="AN27" s="159">
        <v>0</v>
      </c>
      <c r="AO27" s="159">
        <v>0</v>
      </c>
      <c r="AP27" s="159">
        <v>0</v>
      </c>
      <c r="AQ27" s="159">
        <v>0</v>
      </c>
      <c r="AR27" s="159">
        <v>0</v>
      </c>
      <c r="AS27" s="159">
        <v>0</v>
      </c>
    </row>
    <row r="31" spans="1:45" x14ac:dyDescent="0.25">
      <c r="E31" s="124">
        <v>1</v>
      </c>
      <c r="F31" s="124">
        <v>1</v>
      </c>
      <c r="G31" s="124">
        <v>1</v>
      </c>
      <c r="H31" s="124">
        <v>1</v>
      </c>
      <c r="I31" s="124">
        <v>2</v>
      </c>
      <c r="J31" s="124">
        <v>2</v>
      </c>
      <c r="K31" s="124">
        <v>2</v>
      </c>
      <c r="L31" s="124">
        <v>2</v>
      </c>
      <c r="M31" s="124">
        <v>7</v>
      </c>
      <c r="N31" s="124">
        <v>7</v>
      </c>
      <c r="O31" s="124">
        <v>7</v>
      </c>
      <c r="P31" s="124">
        <v>7</v>
      </c>
      <c r="Q31" s="124">
        <v>7</v>
      </c>
      <c r="R31" s="124">
        <v>7</v>
      </c>
      <c r="S31" s="124">
        <v>7</v>
      </c>
      <c r="T31" s="124">
        <v>7</v>
      </c>
      <c r="U31" s="124">
        <v>7</v>
      </c>
      <c r="V31" s="124">
        <v>7</v>
      </c>
      <c r="W31" s="124">
        <v>15</v>
      </c>
      <c r="X31" s="124">
        <v>15</v>
      </c>
      <c r="Y31" s="124">
        <v>15</v>
      </c>
      <c r="Z31" s="124">
        <v>15</v>
      </c>
      <c r="AA31" s="124">
        <v>15</v>
      </c>
      <c r="AB31" s="124">
        <v>15</v>
      </c>
      <c r="AC31" s="124">
        <v>14</v>
      </c>
      <c r="AD31" s="124">
        <v>14</v>
      </c>
      <c r="AE31" s="124">
        <v>14</v>
      </c>
      <c r="AF31" s="124">
        <v>14</v>
      </c>
      <c r="AG31" s="124">
        <v>15</v>
      </c>
      <c r="AH31" s="124">
        <v>10</v>
      </c>
      <c r="AI31" s="124">
        <v>10</v>
      </c>
      <c r="AJ31" s="124">
        <v>10</v>
      </c>
      <c r="AK31" s="124">
        <v>3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</row>
    <row r="32" spans="1:45" x14ac:dyDescent="0.25">
      <c r="C32" s="124">
        <v>0</v>
      </c>
      <c r="D32" s="124">
        <v>0</v>
      </c>
      <c r="E32" s="124">
        <v>52.923451327433632</v>
      </c>
      <c r="F32" s="124">
        <v>52.923451327433632</v>
      </c>
      <c r="G32" s="124">
        <v>52.923451327433632</v>
      </c>
      <c r="H32" s="124">
        <v>52.923451327433632</v>
      </c>
      <c r="I32" s="124">
        <v>105.84690265486726</v>
      </c>
      <c r="J32" s="124">
        <v>105.84690265486726</v>
      </c>
      <c r="K32" s="124">
        <v>105.84690265486726</v>
      </c>
      <c r="L32" s="124">
        <v>105.84690265486726</v>
      </c>
      <c r="M32" s="124">
        <v>369.64793148379397</v>
      </c>
      <c r="N32" s="124">
        <v>369.64793148379397</v>
      </c>
      <c r="O32" s="124">
        <v>369.64793148379397</v>
      </c>
      <c r="P32" s="124">
        <v>369.64793148379397</v>
      </c>
      <c r="Q32" s="124">
        <v>369.64793148379397</v>
      </c>
      <c r="R32" s="124">
        <v>369.64793148379397</v>
      </c>
      <c r="S32" s="124">
        <v>369.64793148379397</v>
      </c>
      <c r="T32" s="124">
        <v>369.64793148379397</v>
      </c>
      <c r="U32" s="124">
        <v>369.64793148379397</v>
      </c>
      <c r="V32" s="124">
        <v>369.64793148379397</v>
      </c>
      <c r="W32" s="124">
        <v>789.77063087029705</v>
      </c>
      <c r="X32" s="124">
        <v>789.77063087029705</v>
      </c>
      <c r="Y32" s="124">
        <v>789.77063087029705</v>
      </c>
      <c r="Z32" s="124">
        <v>789.77063087029705</v>
      </c>
      <c r="AA32" s="124">
        <v>789.77063087029705</v>
      </c>
      <c r="AB32" s="124">
        <v>789.77063087029705</v>
      </c>
      <c r="AC32" s="124">
        <v>736.84717954286339</v>
      </c>
      <c r="AD32" s="124">
        <v>736.84717954286339</v>
      </c>
      <c r="AE32" s="124">
        <v>736.84717954286339</v>
      </c>
      <c r="AF32" s="124">
        <v>736.84717954286339</v>
      </c>
      <c r="AG32" s="124">
        <v>789.77063087029705</v>
      </c>
      <c r="AH32" s="124">
        <v>525.15337423312883</v>
      </c>
      <c r="AI32" s="124">
        <v>525.15337423312883</v>
      </c>
      <c r="AJ32" s="124">
        <v>525.15337423312883</v>
      </c>
      <c r="AK32" s="124">
        <v>157.54601226993867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</row>
    <row r="34" spans="5:16" x14ac:dyDescent="0.25">
      <c r="E34" s="100" t="s">
        <v>114</v>
      </c>
      <c r="F34" s="100" t="s">
        <v>115</v>
      </c>
      <c r="G34" s="100" t="s">
        <v>116</v>
      </c>
      <c r="H34" s="100" t="s">
        <v>117</v>
      </c>
      <c r="I34" s="100" t="s">
        <v>118</v>
      </c>
      <c r="J34" s="100" t="s">
        <v>119</v>
      </c>
      <c r="K34" s="100" t="s">
        <v>120</v>
      </c>
      <c r="L34" s="100" t="s">
        <v>121</v>
      </c>
      <c r="M34" s="100" t="s">
        <v>122</v>
      </c>
      <c r="N34" s="100" t="s">
        <v>123</v>
      </c>
      <c r="O34" s="100" t="s">
        <v>125</v>
      </c>
      <c r="P34" s="100" t="s">
        <v>126</v>
      </c>
    </row>
    <row r="35" spans="5:16" x14ac:dyDescent="0.25">
      <c r="E35" s="124">
        <v>2</v>
      </c>
      <c r="F35" s="124">
        <v>4</v>
      </c>
      <c r="G35" s="124">
        <v>6</v>
      </c>
      <c r="H35" s="124">
        <v>21</v>
      </c>
      <c r="I35" s="124">
        <v>21</v>
      </c>
      <c r="J35" s="124">
        <v>21</v>
      </c>
      <c r="K35" s="124">
        <v>37</v>
      </c>
      <c r="L35" s="124">
        <v>45</v>
      </c>
      <c r="M35" s="124">
        <v>43</v>
      </c>
      <c r="N35" s="124">
        <v>43</v>
      </c>
      <c r="O35" s="124">
        <v>30</v>
      </c>
      <c r="P35" s="124">
        <v>3</v>
      </c>
    </row>
    <row r="36" spans="5:16" x14ac:dyDescent="0.25">
      <c r="E36" s="124">
        <v>105.84690265486726</v>
      </c>
      <c r="F36" s="124">
        <v>211.69380530973453</v>
      </c>
      <c r="G36" s="124">
        <v>317.54070796460178</v>
      </c>
      <c r="H36" s="124">
        <v>1108.943794451382</v>
      </c>
      <c r="I36" s="124">
        <v>1108.943794451382</v>
      </c>
      <c r="J36" s="124">
        <v>1108.943794451382</v>
      </c>
      <c r="K36" s="124">
        <v>1949.1891932243882</v>
      </c>
      <c r="L36" s="124">
        <v>2369.3118926108909</v>
      </c>
      <c r="M36" s="124">
        <v>2263.4649899560236</v>
      </c>
      <c r="N36" s="124">
        <v>2263.4649899560236</v>
      </c>
      <c r="O36" s="124">
        <v>1575.4601226993864</v>
      </c>
      <c r="P36" s="124">
        <v>157.54601226993867</v>
      </c>
    </row>
    <row r="37" spans="5:16" x14ac:dyDescent="0.25">
      <c r="E37" s="124"/>
      <c r="F37" s="124"/>
    </row>
  </sheetData>
  <pageMargins left="0.23622047244094491" right="0.23622047244094491" top="0.74803149606299213" bottom="0.74803149606299213" header="0.31496062992125984" footer="0.31496062992125984"/>
  <pageSetup paperSize="9" scale="7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7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46.140625" customWidth="1"/>
    <col min="2" max="2" width="15.5703125" customWidth="1"/>
    <col min="3" max="33" width="10.42578125" customWidth="1"/>
  </cols>
  <sheetData>
    <row r="1" spans="1:33" ht="26.25" x14ac:dyDescent="0.4">
      <c r="A1" s="2" t="s">
        <v>24</v>
      </c>
    </row>
    <row r="3" spans="1:33" ht="18.75" x14ac:dyDescent="0.3">
      <c r="A3" s="1" t="s">
        <v>0</v>
      </c>
    </row>
    <row r="4" spans="1:33" ht="19.5" thickBot="1" x14ac:dyDescent="0.35">
      <c r="A4" s="1"/>
      <c r="C4" s="29" t="s">
        <v>101</v>
      </c>
    </row>
    <row r="5" spans="1:33" ht="15.75" thickBot="1" x14ac:dyDescent="0.3">
      <c r="A5" s="3" t="s">
        <v>1</v>
      </c>
      <c r="B5" s="4" t="s">
        <v>2</v>
      </c>
      <c r="C5" s="42">
        <v>11</v>
      </c>
      <c r="D5" s="42">
        <v>12</v>
      </c>
      <c r="E5" s="42">
        <v>13</v>
      </c>
      <c r="F5" s="42">
        <v>14</v>
      </c>
      <c r="G5" s="42">
        <v>15</v>
      </c>
      <c r="H5" s="42">
        <v>16</v>
      </c>
      <c r="I5" s="42">
        <v>17</v>
      </c>
      <c r="J5" s="42">
        <v>18</v>
      </c>
      <c r="K5" s="42">
        <v>19</v>
      </c>
      <c r="L5" s="42">
        <v>20</v>
      </c>
      <c r="M5" s="42">
        <v>21</v>
      </c>
      <c r="N5" s="42">
        <v>22</v>
      </c>
      <c r="O5" s="42">
        <v>23</v>
      </c>
      <c r="P5" s="42">
        <v>24</v>
      </c>
      <c r="Q5" s="42">
        <v>25</v>
      </c>
      <c r="R5" s="42">
        <v>26</v>
      </c>
      <c r="S5" s="42">
        <v>27</v>
      </c>
      <c r="T5" s="42">
        <v>28</v>
      </c>
      <c r="U5" s="42">
        <v>29</v>
      </c>
      <c r="V5" s="42">
        <v>30</v>
      </c>
      <c r="W5" s="42">
        <v>31</v>
      </c>
      <c r="X5" s="42">
        <v>32</v>
      </c>
      <c r="Y5" s="42">
        <v>33</v>
      </c>
      <c r="Z5" s="42">
        <v>34</v>
      </c>
      <c r="AA5" s="42">
        <v>35</v>
      </c>
      <c r="AB5" s="42">
        <v>36</v>
      </c>
      <c r="AC5" s="42">
        <v>37</v>
      </c>
      <c r="AD5" s="42">
        <v>38</v>
      </c>
      <c r="AE5" s="42">
        <v>39</v>
      </c>
      <c r="AF5" s="42">
        <v>40</v>
      </c>
      <c r="AG5" s="42">
        <v>41</v>
      </c>
    </row>
    <row r="6" spans="1:33" x14ac:dyDescent="0.25">
      <c r="A6" s="5" t="s">
        <v>3</v>
      </c>
      <c r="B6" s="6"/>
    </row>
    <row r="7" spans="1:33" x14ac:dyDescent="0.25">
      <c r="A7" s="7" t="s">
        <v>6</v>
      </c>
      <c r="B7" s="8">
        <v>163</v>
      </c>
      <c r="C7" s="9">
        <v>2</v>
      </c>
      <c r="D7" s="9">
        <v>2</v>
      </c>
      <c r="E7" s="9">
        <v>2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10</v>
      </c>
      <c r="N7" s="9">
        <v>10</v>
      </c>
      <c r="O7" s="9">
        <v>10</v>
      </c>
      <c r="P7" s="9">
        <v>10</v>
      </c>
      <c r="Q7" s="9">
        <v>10</v>
      </c>
      <c r="R7" s="9">
        <v>10</v>
      </c>
      <c r="S7" s="9">
        <v>10</v>
      </c>
      <c r="T7" s="9">
        <v>10</v>
      </c>
      <c r="U7" s="9">
        <v>10</v>
      </c>
      <c r="V7" s="9">
        <v>10</v>
      </c>
      <c r="W7" s="9">
        <v>10</v>
      </c>
      <c r="X7">
        <v>10</v>
      </c>
      <c r="Y7">
        <v>10</v>
      </c>
      <c r="Z7">
        <v>10</v>
      </c>
      <c r="AA7" s="9">
        <v>3</v>
      </c>
      <c r="AB7" s="9"/>
      <c r="AC7" s="9"/>
      <c r="AD7" s="9"/>
      <c r="AE7" s="9"/>
      <c r="AF7" s="9"/>
      <c r="AG7" s="9"/>
    </row>
    <row r="8" spans="1:33" x14ac:dyDescent="0.25">
      <c r="A8" s="13" t="s">
        <v>98</v>
      </c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1:33" x14ac:dyDescent="0.25">
      <c r="A9" s="7" t="s">
        <v>4</v>
      </c>
      <c r="B9" s="8"/>
      <c r="C9" s="9"/>
      <c r="D9" s="9"/>
      <c r="E9" s="9"/>
      <c r="F9" s="9"/>
      <c r="G9" s="9"/>
      <c r="H9" s="9"/>
      <c r="I9" s="9"/>
      <c r="J9" s="9"/>
      <c r="K9" s="9"/>
      <c r="T9">
        <v>225</v>
      </c>
      <c r="U9">
        <v>225</v>
      </c>
      <c r="V9">
        <v>225</v>
      </c>
      <c r="W9">
        <v>225</v>
      </c>
    </row>
    <row r="12" spans="1:33" ht="19.5" thickBot="1" x14ac:dyDescent="0.35">
      <c r="A12" s="1" t="s">
        <v>8</v>
      </c>
      <c r="C12" s="29" t="s">
        <v>101</v>
      </c>
    </row>
    <row r="13" spans="1:33" ht="15.75" thickBot="1" x14ac:dyDescent="0.3">
      <c r="A13" s="3" t="s">
        <v>1</v>
      </c>
      <c r="B13" s="4" t="s">
        <v>2</v>
      </c>
      <c r="C13" s="42">
        <v>9</v>
      </c>
      <c r="D13" s="42">
        <v>10</v>
      </c>
      <c r="E13" s="42">
        <v>11</v>
      </c>
      <c r="F13" s="42">
        <v>12</v>
      </c>
      <c r="G13" s="42">
        <v>13</v>
      </c>
      <c r="H13" s="42">
        <v>14</v>
      </c>
      <c r="I13" s="42">
        <v>15</v>
      </c>
      <c r="J13" s="42">
        <v>16</v>
      </c>
      <c r="K13" s="42">
        <v>17</v>
      </c>
      <c r="L13" s="42">
        <v>18</v>
      </c>
      <c r="M13" s="42">
        <v>19</v>
      </c>
      <c r="N13" s="42">
        <v>20</v>
      </c>
      <c r="O13" s="42">
        <v>21</v>
      </c>
      <c r="P13" s="42">
        <v>22</v>
      </c>
      <c r="Q13" s="42">
        <v>23</v>
      </c>
      <c r="R13" s="42">
        <v>24</v>
      </c>
      <c r="S13" s="42">
        <v>25</v>
      </c>
      <c r="T13" s="42">
        <v>26</v>
      </c>
      <c r="U13" s="42">
        <v>27</v>
      </c>
      <c r="V13" s="42">
        <v>28</v>
      </c>
      <c r="W13" s="42">
        <v>29</v>
      </c>
      <c r="X13" s="42">
        <v>30</v>
      </c>
      <c r="Y13" s="42">
        <v>31</v>
      </c>
      <c r="Z13" s="42">
        <v>32</v>
      </c>
      <c r="AA13" s="42">
        <v>33</v>
      </c>
      <c r="AB13" s="42">
        <v>34</v>
      </c>
      <c r="AC13" s="42">
        <v>35</v>
      </c>
      <c r="AD13" s="42">
        <v>36</v>
      </c>
      <c r="AE13" s="42">
        <v>37</v>
      </c>
      <c r="AF13" s="42">
        <v>38</v>
      </c>
      <c r="AG13" s="42">
        <v>39</v>
      </c>
    </row>
    <row r="14" spans="1:33" x14ac:dyDescent="0.25">
      <c r="A14" s="19" t="s">
        <v>12</v>
      </c>
      <c r="B14" s="8"/>
      <c r="C14" s="23">
        <v>0.5</v>
      </c>
      <c r="D14" s="23">
        <v>0.5</v>
      </c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5">
      <c r="A15" s="19" t="s">
        <v>10</v>
      </c>
      <c r="B15" s="8"/>
      <c r="C15" s="23"/>
      <c r="D15" s="23"/>
      <c r="E15" s="23">
        <v>0.1</v>
      </c>
      <c r="F15" s="23">
        <v>0.1</v>
      </c>
      <c r="G15" s="23">
        <v>0.1</v>
      </c>
      <c r="H15" s="23">
        <v>0.1</v>
      </c>
      <c r="I15" s="23">
        <v>0.1</v>
      </c>
      <c r="J15" s="23">
        <v>0.1</v>
      </c>
      <c r="K15" s="23">
        <v>0.1</v>
      </c>
      <c r="L15" s="23">
        <v>0.1</v>
      </c>
      <c r="M15" s="23">
        <v>0.1</v>
      </c>
      <c r="N15" s="23">
        <v>0.1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5">
      <c r="A16" s="19" t="s">
        <v>11</v>
      </c>
      <c r="B16" s="8"/>
      <c r="C16" s="23"/>
      <c r="D16" s="23"/>
      <c r="E16" s="23">
        <v>0.05</v>
      </c>
      <c r="F16" s="23">
        <v>0.05</v>
      </c>
      <c r="G16" s="24">
        <v>7.0000000000000007E-2</v>
      </c>
      <c r="H16" s="24">
        <v>7.0000000000000007E-2</v>
      </c>
      <c r="I16" s="24">
        <v>7.0000000000000007E-2</v>
      </c>
      <c r="J16" s="24">
        <v>7.0000000000000007E-2</v>
      </c>
      <c r="K16" s="24">
        <v>7.0000000000000007E-2</v>
      </c>
      <c r="L16" s="24">
        <v>7.0000000000000007E-2</v>
      </c>
      <c r="M16" s="24">
        <v>7.0000000000000007E-2</v>
      </c>
      <c r="N16" s="24">
        <v>7.0000000000000007E-2</v>
      </c>
      <c r="O16" s="24">
        <v>7.0000000000000007E-2</v>
      </c>
      <c r="P16" s="24">
        <v>7.0000000000000007E-2</v>
      </c>
      <c r="Q16" s="24">
        <v>7.0000000000000007E-2</v>
      </c>
      <c r="R16" s="24">
        <v>7.0000000000000007E-2</v>
      </c>
      <c r="S16" s="24">
        <v>0.06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5">
      <c r="A17" s="19" t="s">
        <v>13</v>
      </c>
      <c r="B17" s="8"/>
      <c r="C17" s="23"/>
      <c r="D17" s="23"/>
      <c r="E17" s="23"/>
      <c r="F17" s="23"/>
      <c r="G17" s="24"/>
      <c r="H17" s="24"/>
      <c r="I17" s="24"/>
      <c r="J17" s="24"/>
      <c r="K17" s="24"/>
      <c r="L17" s="24">
        <v>0.1</v>
      </c>
      <c r="M17" s="24">
        <v>0.1</v>
      </c>
      <c r="N17" s="24">
        <v>0.15</v>
      </c>
      <c r="O17" s="24">
        <v>0.15</v>
      </c>
      <c r="P17" s="24">
        <v>0.15</v>
      </c>
      <c r="Q17" s="24">
        <v>0.15</v>
      </c>
      <c r="R17" s="24">
        <v>0.1</v>
      </c>
      <c r="S17" s="24">
        <v>0.1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</sheetData>
  <pageMargins left="0.23622047244094491" right="0.23622047244094491" top="0.74803149606299213" bottom="0.74803149606299213" header="0.31496062992125984" footer="0.31496062992125984"/>
  <pageSetup paperSize="9" scale="7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9"/>
  <sheetViews>
    <sheetView showZeros="0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46.140625" customWidth="1"/>
    <col min="2" max="2" width="12.5703125" customWidth="1"/>
    <col min="3" max="33" width="10.42578125" customWidth="1"/>
  </cols>
  <sheetData>
    <row r="1" spans="1:45" ht="26.25" x14ac:dyDescent="0.4">
      <c r="A1" s="2" t="s">
        <v>8</v>
      </c>
    </row>
    <row r="2" spans="1:45" ht="9" customHeight="1" thickBot="1" x14ac:dyDescent="0.35">
      <c r="A2" s="1"/>
    </row>
    <row r="3" spans="1:45" ht="30.75" thickBot="1" x14ac:dyDescent="0.3">
      <c r="A3" s="3" t="s">
        <v>9</v>
      </c>
      <c r="B3" s="46" t="s">
        <v>34</v>
      </c>
      <c r="C3" s="46" t="s">
        <v>35</v>
      </c>
    </row>
    <row r="4" spans="1:45" x14ac:dyDescent="0.25">
      <c r="A4" s="43" t="s">
        <v>12</v>
      </c>
      <c r="B4" s="40">
        <v>500</v>
      </c>
      <c r="C4" s="40">
        <v>374.49605674973986</v>
      </c>
    </row>
    <row r="5" spans="1:45" x14ac:dyDescent="0.25">
      <c r="A5" s="44" t="s">
        <v>10</v>
      </c>
      <c r="B5" s="40">
        <v>2000</v>
      </c>
      <c r="C5" s="40">
        <v>1497.9842269989595</v>
      </c>
    </row>
    <row r="6" spans="1:45" x14ac:dyDescent="0.25">
      <c r="A6" s="45" t="s">
        <v>11</v>
      </c>
      <c r="B6" s="40">
        <v>21000</v>
      </c>
      <c r="C6" s="40">
        <v>15728.834383489075</v>
      </c>
    </row>
    <row r="7" spans="1:45" x14ac:dyDescent="0.25">
      <c r="A7" s="45" t="s">
        <v>13</v>
      </c>
      <c r="B7" s="40">
        <v>1500</v>
      </c>
      <c r="C7" s="40">
        <v>1123.4881702492194</v>
      </c>
    </row>
    <row r="8" spans="1:45" ht="12.75" customHeight="1" x14ac:dyDescent="0.4">
      <c r="A8" s="17"/>
    </row>
    <row r="9" spans="1:45" ht="23.25" customHeight="1" thickBot="1" x14ac:dyDescent="0.35">
      <c r="A9" s="41" t="s">
        <v>23</v>
      </c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7">
        <v>11</v>
      </c>
      <c r="N9" s="37">
        <v>12</v>
      </c>
      <c r="O9" s="37">
        <v>13</v>
      </c>
      <c r="P9" s="37">
        <v>14</v>
      </c>
      <c r="Q9" s="37">
        <v>15</v>
      </c>
      <c r="R9" s="37">
        <v>16</v>
      </c>
      <c r="S9" s="37">
        <v>17</v>
      </c>
      <c r="T9" s="37">
        <v>18</v>
      </c>
      <c r="U9" s="37">
        <v>19</v>
      </c>
      <c r="V9" s="37">
        <v>20</v>
      </c>
      <c r="W9" s="37">
        <v>21</v>
      </c>
      <c r="X9" s="37">
        <v>22</v>
      </c>
      <c r="Y9" s="37">
        <v>23</v>
      </c>
      <c r="Z9" s="37">
        <v>24</v>
      </c>
      <c r="AA9" s="37">
        <v>25</v>
      </c>
      <c r="AB9" s="37">
        <v>26</v>
      </c>
      <c r="AC9" s="37">
        <v>27</v>
      </c>
      <c r="AD9" s="37">
        <v>28</v>
      </c>
      <c r="AE9" s="37">
        <v>29</v>
      </c>
      <c r="AF9" s="37">
        <v>30</v>
      </c>
      <c r="AG9" s="37">
        <v>31</v>
      </c>
      <c r="AH9" s="37">
        <v>32</v>
      </c>
      <c r="AI9" s="37">
        <v>33</v>
      </c>
      <c r="AJ9" s="37">
        <v>34</v>
      </c>
      <c r="AK9" s="37">
        <v>35</v>
      </c>
      <c r="AL9" s="37">
        <v>36</v>
      </c>
      <c r="AM9" s="37">
        <v>37</v>
      </c>
      <c r="AN9" s="37">
        <v>38</v>
      </c>
      <c r="AO9" s="37">
        <v>39</v>
      </c>
      <c r="AP9" s="37">
        <v>40</v>
      </c>
      <c r="AQ9" s="37">
        <v>41</v>
      </c>
      <c r="AR9" s="37">
        <v>42</v>
      </c>
      <c r="AS9" s="37">
        <v>43</v>
      </c>
    </row>
    <row r="10" spans="1:45" ht="15.75" thickBot="1" x14ac:dyDescent="0.3">
      <c r="A10" s="3" t="s">
        <v>1</v>
      </c>
      <c r="B10" s="4" t="s">
        <v>2</v>
      </c>
      <c r="C10" s="16">
        <v>41426</v>
      </c>
      <c r="D10" s="16">
        <v>41456</v>
      </c>
      <c r="E10" s="16">
        <v>41487</v>
      </c>
      <c r="F10" s="16">
        <v>41518</v>
      </c>
      <c r="G10" s="16">
        <v>41548</v>
      </c>
      <c r="H10" s="16">
        <v>41579</v>
      </c>
      <c r="I10" s="16">
        <v>41609</v>
      </c>
      <c r="J10" s="16">
        <v>41640</v>
      </c>
      <c r="K10" s="16">
        <v>41671</v>
      </c>
      <c r="L10" s="16">
        <v>41699</v>
      </c>
      <c r="M10" s="16">
        <v>41730</v>
      </c>
      <c r="N10" s="16">
        <v>41760</v>
      </c>
      <c r="O10" s="16">
        <v>41791</v>
      </c>
      <c r="P10" s="16">
        <v>41821</v>
      </c>
      <c r="Q10" s="16">
        <v>41852</v>
      </c>
      <c r="R10" s="16">
        <v>41883</v>
      </c>
      <c r="S10" s="16">
        <v>41913</v>
      </c>
      <c r="T10" s="16">
        <v>41944</v>
      </c>
      <c r="U10" s="16">
        <v>41974</v>
      </c>
      <c r="V10" s="16">
        <v>42005</v>
      </c>
      <c r="W10" s="16">
        <v>42036</v>
      </c>
      <c r="X10" s="16">
        <v>42064</v>
      </c>
      <c r="Y10" s="16">
        <v>42095</v>
      </c>
      <c r="Z10" s="16">
        <v>42125</v>
      </c>
      <c r="AA10" s="16">
        <v>42156</v>
      </c>
      <c r="AB10" s="16">
        <v>42186</v>
      </c>
      <c r="AC10" s="16">
        <v>42217</v>
      </c>
      <c r="AD10" s="16">
        <v>42248</v>
      </c>
      <c r="AE10" s="16">
        <v>42278</v>
      </c>
      <c r="AF10" s="16">
        <v>42309</v>
      </c>
      <c r="AG10" s="16">
        <v>42339</v>
      </c>
      <c r="AH10" s="16">
        <v>42370</v>
      </c>
      <c r="AI10" s="16">
        <v>42401</v>
      </c>
      <c r="AJ10" s="16">
        <v>42430</v>
      </c>
      <c r="AK10" s="16">
        <v>42461</v>
      </c>
      <c r="AL10" s="16">
        <v>42491</v>
      </c>
      <c r="AM10" s="16">
        <v>42522</v>
      </c>
      <c r="AN10" s="16">
        <v>42552</v>
      </c>
      <c r="AO10" s="16">
        <v>42583</v>
      </c>
      <c r="AP10" s="16">
        <v>42614</v>
      </c>
      <c r="AQ10" s="16">
        <v>42644</v>
      </c>
      <c r="AR10" s="16">
        <v>42675</v>
      </c>
      <c r="AS10" s="16">
        <v>42705</v>
      </c>
    </row>
    <row r="11" spans="1:45" x14ac:dyDescent="0.25">
      <c r="A11" s="19" t="s">
        <v>12</v>
      </c>
      <c r="B11" s="8">
        <v>2990.1750000000002</v>
      </c>
      <c r="C11" s="23">
        <v>0.5</v>
      </c>
      <c r="D11" s="23">
        <v>0.5</v>
      </c>
      <c r="E11" s="23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45" x14ac:dyDescent="0.25">
      <c r="A12" s="19" t="s">
        <v>10</v>
      </c>
      <c r="B12" s="8">
        <v>11960.7</v>
      </c>
      <c r="C12" s="23"/>
      <c r="D12" s="23"/>
      <c r="E12" s="23">
        <v>0.1</v>
      </c>
      <c r="F12" s="23">
        <v>0.1</v>
      </c>
      <c r="G12" s="23">
        <v>0.1</v>
      </c>
      <c r="H12" s="23">
        <v>0.1</v>
      </c>
      <c r="I12" s="23">
        <v>0.1</v>
      </c>
      <c r="J12" s="23">
        <v>0.1</v>
      </c>
      <c r="K12" s="23">
        <v>0.1</v>
      </c>
      <c r="L12" s="23">
        <v>0.1</v>
      </c>
      <c r="M12" s="23">
        <v>0.1</v>
      </c>
      <c r="N12" s="23">
        <v>0.1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45" x14ac:dyDescent="0.25">
      <c r="A13" s="19" t="s">
        <v>11</v>
      </c>
      <c r="B13" s="8">
        <v>125587.35000000002</v>
      </c>
      <c r="C13" s="23"/>
      <c r="D13" s="23"/>
      <c r="E13" s="23">
        <v>0.1</v>
      </c>
      <c r="F13" s="23">
        <v>0.1</v>
      </c>
      <c r="G13" s="24">
        <v>0.1</v>
      </c>
      <c r="H13" s="24">
        <v>0.1</v>
      </c>
      <c r="I13" s="24">
        <v>0.1</v>
      </c>
      <c r="J13" s="24">
        <v>7.0000000000000007E-2</v>
      </c>
      <c r="K13" s="24">
        <v>7.0000000000000007E-2</v>
      </c>
      <c r="L13" s="24">
        <v>7.0000000000000007E-2</v>
      </c>
      <c r="M13" s="24">
        <v>7.0000000000000007E-2</v>
      </c>
      <c r="N13" s="24">
        <v>7.0000000000000007E-2</v>
      </c>
      <c r="O13" s="24">
        <v>0.03</v>
      </c>
      <c r="P13" s="24">
        <v>0.03</v>
      </c>
      <c r="Q13" s="24">
        <v>0.03</v>
      </c>
      <c r="R13" s="24">
        <v>0.03</v>
      </c>
      <c r="S13" s="24">
        <v>0.03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45" x14ac:dyDescent="0.25">
      <c r="A14" s="19" t="s">
        <v>13</v>
      </c>
      <c r="B14" s="8">
        <v>8970.5249999999996</v>
      </c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>
        <v>0.15</v>
      </c>
      <c r="O14" s="24">
        <v>0.15</v>
      </c>
      <c r="P14" s="24">
        <v>0.15</v>
      </c>
      <c r="Q14" s="24">
        <v>0.15</v>
      </c>
      <c r="R14" s="24">
        <v>0.1</v>
      </c>
      <c r="S14" s="24">
        <v>0.1</v>
      </c>
      <c r="T14" s="24">
        <v>0.1</v>
      </c>
      <c r="U14" s="24">
        <v>0.1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45" x14ac:dyDescent="0.25">
      <c r="A15" s="26" t="s">
        <v>22</v>
      </c>
      <c r="B15" s="27">
        <v>0.05</v>
      </c>
      <c r="C15" s="23"/>
      <c r="D15" s="23"/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45" ht="15.75" thickBot="1" x14ac:dyDescent="0.3">
      <c r="A16" s="20" t="s">
        <v>15</v>
      </c>
      <c r="B16" s="22">
        <v>0.02</v>
      </c>
      <c r="C16" s="25"/>
      <c r="D16" s="25"/>
      <c r="E16" s="2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45" ht="14.25" customHeight="1" thickBot="1" x14ac:dyDescent="0.3">
      <c r="C17" s="37">
        <v>1</v>
      </c>
      <c r="D17" s="37">
        <v>2</v>
      </c>
      <c r="E17" s="37">
        <v>3</v>
      </c>
      <c r="F17" s="37">
        <v>4</v>
      </c>
      <c r="G17" s="37">
        <v>5</v>
      </c>
      <c r="H17" s="37">
        <v>6</v>
      </c>
      <c r="I17" s="37">
        <v>7</v>
      </c>
      <c r="J17" s="37">
        <v>8</v>
      </c>
      <c r="K17" s="37">
        <v>9</v>
      </c>
      <c r="L17" s="37">
        <v>10</v>
      </c>
      <c r="M17" s="37">
        <v>11</v>
      </c>
      <c r="N17" s="37">
        <v>12</v>
      </c>
      <c r="O17" s="37">
        <v>13</v>
      </c>
      <c r="P17" s="37">
        <v>14</v>
      </c>
      <c r="Q17" s="37">
        <v>15</v>
      </c>
      <c r="R17" s="37">
        <v>16</v>
      </c>
      <c r="S17" s="37">
        <v>17</v>
      </c>
      <c r="T17" s="37">
        <v>18</v>
      </c>
      <c r="U17" s="37">
        <v>19</v>
      </c>
      <c r="V17" s="37">
        <v>20</v>
      </c>
      <c r="W17" s="37">
        <v>21</v>
      </c>
      <c r="X17" s="37">
        <v>22</v>
      </c>
      <c r="Y17" s="37">
        <v>23</v>
      </c>
      <c r="Z17" s="37">
        <v>24</v>
      </c>
      <c r="AA17" s="37">
        <v>25</v>
      </c>
      <c r="AB17" s="37">
        <v>26</v>
      </c>
      <c r="AC17" s="37">
        <v>27</v>
      </c>
      <c r="AD17" s="37">
        <v>28</v>
      </c>
      <c r="AE17" s="37">
        <v>29</v>
      </c>
      <c r="AF17" s="37">
        <v>30</v>
      </c>
      <c r="AG17" s="37">
        <v>31</v>
      </c>
      <c r="AH17" s="37">
        <v>32</v>
      </c>
      <c r="AI17" s="37">
        <v>33</v>
      </c>
      <c r="AJ17" s="37">
        <v>34</v>
      </c>
      <c r="AK17" s="37">
        <v>35</v>
      </c>
      <c r="AL17" s="37">
        <v>36</v>
      </c>
      <c r="AM17" s="37">
        <v>37</v>
      </c>
      <c r="AN17" s="37">
        <v>38</v>
      </c>
      <c r="AO17" s="37">
        <v>39</v>
      </c>
      <c r="AP17" s="37">
        <v>40</v>
      </c>
      <c r="AQ17" s="37">
        <v>41</v>
      </c>
      <c r="AR17" s="37">
        <v>42</v>
      </c>
      <c r="AS17" s="37">
        <v>43</v>
      </c>
    </row>
    <row r="18" spans="1:45" ht="15.75" thickBot="1" x14ac:dyDescent="0.3">
      <c r="A18" s="3" t="s">
        <v>1</v>
      </c>
      <c r="B18" s="4" t="s">
        <v>2</v>
      </c>
      <c r="C18" s="16">
        <v>41426</v>
      </c>
      <c r="D18" s="16">
        <v>41456</v>
      </c>
      <c r="E18" s="16">
        <v>41487</v>
      </c>
      <c r="F18" s="16">
        <v>41518</v>
      </c>
      <c r="G18" s="16">
        <v>41548</v>
      </c>
      <c r="H18" s="16">
        <v>41579</v>
      </c>
      <c r="I18" s="16">
        <v>41609</v>
      </c>
      <c r="J18" s="16">
        <v>41640</v>
      </c>
      <c r="K18" s="16">
        <v>41671</v>
      </c>
      <c r="L18" s="16">
        <v>41699</v>
      </c>
      <c r="M18" s="16">
        <v>41730</v>
      </c>
      <c r="N18" s="16">
        <v>41760</v>
      </c>
      <c r="O18" s="16">
        <v>41791</v>
      </c>
      <c r="P18" s="16">
        <v>41821</v>
      </c>
      <c r="Q18" s="16">
        <v>41852</v>
      </c>
      <c r="R18" s="16">
        <v>41883</v>
      </c>
      <c r="S18" s="16">
        <v>41913</v>
      </c>
      <c r="T18" s="16">
        <v>41944</v>
      </c>
      <c r="U18" s="16">
        <v>41974</v>
      </c>
      <c r="V18" s="16">
        <v>42005</v>
      </c>
      <c r="W18" s="16">
        <v>42036</v>
      </c>
      <c r="X18" s="16">
        <v>42064</v>
      </c>
      <c r="Y18" s="16">
        <v>42095</v>
      </c>
      <c r="Z18" s="16">
        <v>42125</v>
      </c>
      <c r="AA18" s="16">
        <v>42156</v>
      </c>
      <c r="AB18" s="16">
        <v>42186</v>
      </c>
      <c r="AC18" s="16">
        <v>42217</v>
      </c>
      <c r="AD18" s="16">
        <v>42248</v>
      </c>
      <c r="AE18" s="16">
        <v>42278</v>
      </c>
      <c r="AF18" s="16">
        <v>42309</v>
      </c>
      <c r="AG18" s="16">
        <v>42339</v>
      </c>
      <c r="AH18" s="16">
        <v>42370</v>
      </c>
      <c r="AI18" s="16">
        <v>42401</v>
      </c>
      <c r="AJ18" s="16">
        <v>42430</v>
      </c>
      <c r="AK18" s="16">
        <v>42461</v>
      </c>
      <c r="AL18" s="16">
        <v>42491</v>
      </c>
      <c r="AM18" s="16">
        <v>42522</v>
      </c>
      <c r="AN18" s="16">
        <v>42552</v>
      </c>
      <c r="AO18" s="16">
        <v>42583</v>
      </c>
      <c r="AP18" s="16">
        <v>42614</v>
      </c>
      <c r="AQ18" s="16">
        <v>42644</v>
      </c>
      <c r="AR18" s="16">
        <v>42675</v>
      </c>
      <c r="AS18" s="16">
        <v>42705</v>
      </c>
    </row>
    <row r="19" spans="1:45" hidden="1" x14ac:dyDescent="0.25">
      <c r="A19" s="18"/>
      <c r="B19" s="8"/>
      <c r="C19" s="9"/>
      <c r="D19" s="11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x14ac:dyDescent="0.25">
      <c r="A20" s="19" t="s">
        <v>12</v>
      </c>
      <c r="B20" s="8">
        <v>2990.1750000000002</v>
      </c>
      <c r="C20" s="9">
        <v>1495.0875000000001</v>
      </c>
      <c r="D20" s="9">
        <v>1495.0875000000001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</row>
    <row r="21" spans="1:45" x14ac:dyDescent="0.25">
      <c r="A21" s="19" t="s">
        <v>10</v>
      </c>
      <c r="B21" s="8">
        <v>11960.699999999999</v>
      </c>
      <c r="C21" s="9">
        <v>0</v>
      </c>
      <c r="D21" s="9">
        <v>0</v>
      </c>
      <c r="E21" s="9">
        <v>1196.0700000000002</v>
      </c>
      <c r="F21" s="9">
        <v>1196.0700000000002</v>
      </c>
      <c r="G21" s="9">
        <v>1196.0700000000002</v>
      </c>
      <c r="H21" s="9">
        <v>1196.0700000000002</v>
      </c>
      <c r="I21" s="9">
        <v>1196.0700000000002</v>
      </c>
      <c r="J21" s="9">
        <v>1196.0700000000002</v>
      </c>
      <c r="K21" s="9">
        <v>1196.0700000000002</v>
      </c>
      <c r="L21" s="9">
        <v>1196.0700000000002</v>
      </c>
      <c r="M21" s="9">
        <v>1196.0700000000002</v>
      </c>
      <c r="N21" s="9">
        <v>1196.0700000000002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</row>
    <row r="22" spans="1:45" x14ac:dyDescent="0.25">
      <c r="A22" s="19" t="s">
        <v>11</v>
      </c>
      <c r="B22" s="8">
        <v>125587.35000000002</v>
      </c>
      <c r="C22" s="9">
        <v>0</v>
      </c>
      <c r="D22" s="9">
        <v>0</v>
      </c>
      <c r="E22" s="9">
        <v>12558.735000000002</v>
      </c>
      <c r="F22" s="9">
        <v>12558.735000000002</v>
      </c>
      <c r="G22" s="9">
        <v>12558.735000000002</v>
      </c>
      <c r="H22" s="9">
        <v>12558.735000000002</v>
      </c>
      <c r="I22" s="9">
        <v>12558.735000000002</v>
      </c>
      <c r="J22" s="9">
        <v>8791.1145000000015</v>
      </c>
      <c r="K22" s="9">
        <v>8791.1145000000015</v>
      </c>
      <c r="L22" s="9">
        <v>8791.1145000000015</v>
      </c>
      <c r="M22" s="9">
        <v>8791.1145000000015</v>
      </c>
      <c r="N22" s="9">
        <v>8791.1145000000015</v>
      </c>
      <c r="O22" s="9">
        <v>3767.6205000000004</v>
      </c>
      <c r="P22" s="9">
        <v>3767.6205000000004</v>
      </c>
      <c r="Q22" s="9">
        <v>3767.6205000000004</v>
      </c>
      <c r="R22" s="9">
        <v>3767.6205000000004</v>
      </c>
      <c r="S22" s="9">
        <v>3767.6205000000004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</row>
    <row r="23" spans="1:45" x14ac:dyDescent="0.25">
      <c r="A23" s="19" t="s">
        <v>13</v>
      </c>
      <c r="B23" s="8">
        <v>8970.5249999999996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1345.5787499999999</v>
      </c>
      <c r="O23" s="9">
        <v>1345.5787499999999</v>
      </c>
      <c r="P23" s="9">
        <v>1345.5787499999999</v>
      </c>
      <c r="Q23" s="9">
        <v>1345.5787499999999</v>
      </c>
      <c r="R23" s="9">
        <v>897.05250000000001</v>
      </c>
      <c r="S23" s="9">
        <v>897.05250000000001</v>
      </c>
      <c r="T23" s="9">
        <v>897.05250000000001</v>
      </c>
      <c r="U23" s="9">
        <v>897.05250000000001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</row>
    <row r="24" spans="1:45" x14ac:dyDescent="0.25">
      <c r="A24" s="19" t="s">
        <v>22</v>
      </c>
      <c r="B24" s="8">
        <v>7475.4375000000027</v>
      </c>
      <c r="C24" s="9">
        <v>74.75437500000001</v>
      </c>
      <c r="D24" s="9">
        <v>74.75437500000001</v>
      </c>
      <c r="E24" s="9">
        <v>687.74025000000017</v>
      </c>
      <c r="F24" s="9">
        <v>687.74025000000017</v>
      </c>
      <c r="G24" s="9">
        <v>687.74025000000017</v>
      </c>
      <c r="H24" s="9">
        <v>687.74025000000017</v>
      </c>
      <c r="I24" s="9">
        <v>687.74025000000017</v>
      </c>
      <c r="J24" s="9">
        <v>499.35922500000009</v>
      </c>
      <c r="K24" s="9">
        <v>499.35922500000009</v>
      </c>
      <c r="L24" s="9">
        <v>499.35922500000009</v>
      </c>
      <c r="M24" s="9">
        <v>499.35922500000009</v>
      </c>
      <c r="N24" s="9">
        <v>566.63816250000013</v>
      </c>
      <c r="O24" s="9">
        <v>255.65996250000003</v>
      </c>
      <c r="P24" s="9">
        <v>255.65996250000003</v>
      </c>
      <c r="Q24" s="9">
        <v>255.65996250000003</v>
      </c>
      <c r="R24" s="9">
        <v>233.23365000000004</v>
      </c>
      <c r="S24" s="9">
        <v>233.23365000000004</v>
      </c>
      <c r="T24" s="9">
        <v>44.852625000000003</v>
      </c>
      <c r="U24" s="9">
        <v>44.852625000000003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</row>
    <row r="25" spans="1:45" ht="15.75" thickBot="1" x14ac:dyDescent="0.3">
      <c r="A25" s="20" t="s">
        <v>15</v>
      </c>
      <c r="B25" s="8">
        <v>3139.6837500000001</v>
      </c>
      <c r="C25" s="28">
        <v>31.396837500000004</v>
      </c>
      <c r="D25" s="28">
        <v>31.396837500000004</v>
      </c>
      <c r="E25" s="28">
        <v>288.85090500000007</v>
      </c>
      <c r="F25" s="28">
        <v>288.85090500000007</v>
      </c>
      <c r="G25" s="28">
        <v>288.85090500000007</v>
      </c>
      <c r="H25" s="28">
        <v>288.85090500000007</v>
      </c>
      <c r="I25" s="28">
        <v>288.85090500000007</v>
      </c>
      <c r="J25" s="28">
        <v>209.73087450000003</v>
      </c>
      <c r="K25" s="28">
        <v>209.73087450000003</v>
      </c>
      <c r="L25" s="28">
        <v>209.73087450000003</v>
      </c>
      <c r="M25" s="28">
        <v>209.73087450000003</v>
      </c>
      <c r="N25" s="28">
        <v>237.98802825000004</v>
      </c>
      <c r="O25" s="28">
        <v>107.37718425000001</v>
      </c>
      <c r="P25" s="28">
        <v>107.37718425000001</v>
      </c>
      <c r="Q25" s="28">
        <v>107.37718425000001</v>
      </c>
      <c r="R25" s="28">
        <v>97.958133000000018</v>
      </c>
      <c r="S25" s="28">
        <v>97.958133000000018</v>
      </c>
      <c r="T25" s="28">
        <v>18.838102500000002</v>
      </c>
      <c r="U25" s="28">
        <v>18.838102500000002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</row>
    <row r="26" spans="1:45" x14ac:dyDescent="0.25">
      <c r="A26" s="14" t="s">
        <v>109</v>
      </c>
      <c r="B26" s="30">
        <v>160123.87125</v>
      </c>
      <c r="C26" s="15">
        <v>1601.2387125</v>
      </c>
      <c r="D26" s="15">
        <v>1601.2387125</v>
      </c>
      <c r="E26" s="15">
        <v>14731.396155000002</v>
      </c>
      <c r="F26" s="15">
        <v>14731.396155000002</v>
      </c>
      <c r="G26" s="15">
        <v>14731.396155000002</v>
      </c>
      <c r="H26" s="15">
        <v>14731.396155000002</v>
      </c>
      <c r="I26" s="15">
        <v>14731.396155000002</v>
      </c>
      <c r="J26" s="15">
        <v>10696.2745995</v>
      </c>
      <c r="K26" s="15">
        <v>10696.2745995</v>
      </c>
      <c r="L26" s="15">
        <v>10696.2745995</v>
      </c>
      <c r="M26" s="15">
        <v>10696.2745995</v>
      </c>
      <c r="N26" s="15">
        <v>12137.389440750001</v>
      </c>
      <c r="O26" s="15">
        <v>5476.2363967500005</v>
      </c>
      <c r="P26" s="15">
        <v>5476.2363967500005</v>
      </c>
      <c r="Q26" s="15">
        <v>5476.2363967500005</v>
      </c>
      <c r="R26" s="15">
        <v>4995.8647830000009</v>
      </c>
      <c r="S26" s="15">
        <v>4995.8647830000009</v>
      </c>
      <c r="T26" s="15">
        <v>960.74322749999999</v>
      </c>
      <c r="U26" s="15">
        <v>960.74322749999999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</row>
    <row r="27" spans="1:45" x14ac:dyDescent="0.25">
      <c r="C27" s="78">
        <v>1</v>
      </c>
      <c r="D27" s="78">
        <v>2</v>
      </c>
      <c r="E27" s="78">
        <v>3</v>
      </c>
      <c r="F27" s="78">
        <v>4</v>
      </c>
      <c r="G27" s="78">
        <v>5</v>
      </c>
      <c r="H27" s="78">
        <v>6</v>
      </c>
      <c r="I27" s="78">
        <v>7</v>
      </c>
      <c r="J27" s="78">
        <v>8</v>
      </c>
      <c r="K27" s="78">
        <v>9</v>
      </c>
      <c r="L27" s="78">
        <v>10</v>
      </c>
      <c r="M27" s="78">
        <v>11</v>
      </c>
      <c r="N27" s="78">
        <v>12</v>
      </c>
      <c r="O27" s="78">
        <v>13</v>
      </c>
      <c r="P27" s="78">
        <v>14</v>
      </c>
      <c r="Q27" s="78">
        <v>15</v>
      </c>
      <c r="R27" s="78">
        <v>16</v>
      </c>
      <c r="S27" s="78">
        <v>17</v>
      </c>
      <c r="T27" s="78">
        <v>18</v>
      </c>
      <c r="U27" s="78">
        <v>19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0</v>
      </c>
    </row>
    <row r="28" spans="1:45" ht="23.25" customHeight="1" thickBot="1" x14ac:dyDescent="0.35">
      <c r="A28" s="41" t="s">
        <v>24</v>
      </c>
      <c r="C28" s="37">
        <v>1</v>
      </c>
      <c r="D28" s="37">
        <v>2</v>
      </c>
      <c r="E28" s="37">
        <v>3</v>
      </c>
      <c r="F28" s="37">
        <v>4</v>
      </c>
      <c r="G28" s="37">
        <v>5</v>
      </c>
      <c r="H28" s="37">
        <v>6</v>
      </c>
      <c r="I28" s="37">
        <v>7</v>
      </c>
      <c r="J28" s="37">
        <v>8</v>
      </c>
      <c r="K28" s="37">
        <v>9</v>
      </c>
      <c r="L28" s="37">
        <v>10</v>
      </c>
      <c r="M28" s="37">
        <v>11</v>
      </c>
      <c r="N28" s="37">
        <v>12</v>
      </c>
      <c r="O28" s="37">
        <v>13</v>
      </c>
      <c r="P28" s="37">
        <v>14</v>
      </c>
      <c r="Q28" s="37">
        <v>15</v>
      </c>
      <c r="R28" s="37">
        <v>16</v>
      </c>
      <c r="S28" s="37">
        <v>17</v>
      </c>
      <c r="T28" s="37">
        <v>18</v>
      </c>
      <c r="U28" s="37">
        <v>19</v>
      </c>
      <c r="V28" s="37">
        <v>20</v>
      </c>
      <c r="W28" s="37">
        <v>21</v>
      </c>
      <c r="X28" s="37">
        <v>22</v>
      </c>
      <c r="Y28" s="37">
        <v>23</v>
      </c>
      <c r="Z28" s="37">
        <v>24</v>
      </c>
      <c r="AA28" s="37">
        <v>25</v>
      </c>
      <c r="AB28" s="37">
        <v>26</v>
      </c>
      <c r="AC28" s="37">
        <v>27</v>
      </c>
      <c r="AD28" s="37">
        <v>28</v>
      </c>
      <c r="AE28" s="37">
        <v>29</v>
      </c>
      <c r="AF28" s="37">
        <v>30</v>
      </c>
      <c r="AG28" s="37">
        <v>31</v>
      </c>
      <c r="AH28" s="37">
        <v>32</v>
      </c>
      <c r="AI28" s="37">
        <v>33</v>
      </c>
      <c r="AJ28" s="37">
        <v>34</v>
      </c>
      <c r="AK28" s="37">
        <v>35</v>
      </c>
      <c r="AL28" s="37">
        <v>36</v>
      </c>
      <c r="AM28" s="37">
        <v>37</v>
      </c>
      <c r="AN28" s="37">
        <v>38</v>
      </c>
      <c r="AO28" s="37">
        <v>39</v>
      </c>
      <c r="AP28" s="37">
        <v>40</v>
      </c>
      <c r="AQ28" s="37">
        <v>41</v>
      </c>
      <c r="AR28" s="37">
        <v>42</v>
      </c>
      <c r="AS28" s="37">
        <v>43</v>
      </c>
    </row>
    <row r="29" spans="1:45" ht="15.75" thickBot="1" x14ac:dyDescent="0.3">
      <c r="A29" s="3" t="s">
        <v>1</v>
      </c>
      <c r="B29" s="4" t="s">
        <v>2</v>
      </c>
      <c r="C29" s="16">
        <v>41426</v>
      </c>
      <c r="D29" s="16">
        <v>41456</v>
      </c>
      <c r="E29" s="16">
        <v>41487</v>
      </c>
      <c r="F29" s="16">
        <v>41518</v>
      </c>
      <c r="G29" s="16">
        <v>41548</v>
      </c>
      <c r="H29" s="16">
        <v>41579</v>
      </c>
      <c r="I29" s="16">
        <v>41609</v>
      </c>
      <c r="J29" s="16">
        <v>41640</v>
      </c>
      <c r="K29" s="16">
        <v>41671</v>
      </c>
      <c r="L29" s="16">
        <v>41699</v>
      </c>
      <c r="M29" s="16">
        <v>41730</v>
      </c>
      <c r="N29" s="16">
        <v>41760</v>
      </c>
      <c r="O29" s="16">
        <v>41791</v>
      </c>
      <c r="P29" s="16">
        <v>41821</v>
      </c>
      <c r="Q29" s="16">
        <v>41852</v>
      </c>
      <c r="R29" s="16">
        <v>41883</v>
      </c>
      <c r="S29" s="16">
        <v>41913</v>
      </c>
      <c r="T29" s="16">
        <v>41944</v>
      </c>
      <c r="U29" s="16">
        <v>41974</v>
      </c>
      <c r="V29" s="16">
        <v>42005</v>
      </c>
      <c r="W29" s="16">
        <v>42036</v>
      </c>
      <c r="X29" s="16">
        <v>42064</v>
      </c>
      <c r="Y29" s="16">
        <v>42095</v>
      </c>
      <c r="Z29" s="16">
        <v>42125</v>
      </c>
      <c r="AA29" s="16">
        <v>42156</v>
      </c>
      <c r="AB29" s="16">
        <v>42186</v>
      </c>
      <c r="AC29" s="16">
        <v>42217</v>
      </c>
      <c r="AD29" s="16">
        <v>42248</v>
      </c>
      <c r="AE29" s="16">
        <v>42278</v>
      </c>
      <c r="AF29" s="16">
        <v>42309</v>
      </c>
      <c r="AG29" s="16">
        <v>42339</v>
      </c>
      <c r="AH29" s="16">
        <v>42370</v>
      </c>
      <c r="AI29" s="16">
        <v>42401</v>
      </c>
      <c r="AJ29" s="16">
        <v>42430</v>
      </c>
      <c r="AK29" s="16">
        <v>42461</v>
      </c>
      <c r="AL29" s="16">
        <v>42491</v>
      </c>
      <c r="AM29" s="16">
        <v>42522</v>
      </c>
      <c r="AN29" s="16">
        <v>42552</v>
      </c>
      <c r="AO29" s="16">
        <v>42583</v>
      </c>
      <c r="AP29" s="16">
        <v>42614</v>
      </c>
      <c r="AQ29" s="16">
        <v>42644</v>
      </c>
      <c r="AR29" s="16">
        <v>42675</v>
      </c>
      <c r="AS29" s="16">
        <v>42705</v>
      </c>
    </row>
    <row r="30" spans="1:45" x14ac:dyDescent="0.25">
      <c r="A30" s="19" t="s">
        <v>12</v>
      </c>
      <c r="B30" s="8">
        <v>4280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0.5</v>
      </c>
      <c r="L30" s="23">
        <v>0.5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x14ac:dyDescent="0.25">
      <c r="A31" s="19" t="s">
        <v>10</v>
      </c>
      <c r="B31" s="8">
        <v>17120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0.1</v>
      </c>
      <c r="N31" s="23">
        <v>0.1</v>
      </c>
      <c r="O31" s="23">
        <v>0.1</v>
      </c>
      <c r="P31" s="23">
        <v>0.1</v>
      </c>
      <c r="Q31" s="23">
        <v>0.1</v>
      </c>
      <c r="R31" s="23">
        <v>0.1</v>
      </c>
      <c r="S31" s="23">
        <v>0.1</v>
      </c>
      <c r="T31" s="23">
        <v>0.1</v>
      </c>
      <c r="U31" s="23">
        <v>0.1</v>
      </c>
      <c r="V31" s="23">
        <v>0.1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x14ac:dyDescent="0.25">
      <c r="A32" s="19" t="s">
        <v>11</v>
      </c>
      <c r="B32" s="8">
        <v>179760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0.05</v>
      </c>
      <c r="N32" s="23">
        <v>0.05</v>
      </c>
      <c r="O32" s="23">
        <v>7.0000000000000007E-2</v>
      </c>
      <c r="P32" s="23">
        <v>7.0000000000000007E-2</v>
      </c>
      <c r="Q32" s="23">
        <v>7.0000000000000007E-2</v>
      </c>
      <c r="R32" s="23">
        <v>7.0000000000000007E-2</v>
      </c>
      <c r="S32" s="23">
        <v>7.0000000000000007E-2</v>
      </c>
      <c r="T32" s="23">
        <v>7.0000000000000007E-2</v>
      </c>
      <c r="U32" s="23">
        <v>7.0000000000000007E-2</v>
      </c>
      <c r="V32" s="23">
        <v>7.0000000000000007E-2</v>
      </c>
      <c r="W32" s="23">
        <v>7.0000000000000007E-2</v>
      </c>
      <c r="X32" s="23">
        <v>7.0000000000000007E-2</v>
      </c>
      <c r="Y32" s="23">
        <v>7.0000000000000007E-2</v>
      </c>
      <c r="Z32" s="23">
        <v>7.0000000000000007E-2</v>
      </c>
      <c r="AA32" s="23">
        <v>0.06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x14ac:dyDescent="0.25">
      <c r="A33" s="19" t="s">
        <v>13</v>
      </c>
      <c r="B33" s="8">
        <v>12840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0.1</v>
      </c>
      <c r="U33" s="23">
        <v>0.1</v>
      </c>
      <c r="V33" s="23">
        <v>0.15</v>
      </c>
      <c r="W33" s="23">
        <v>0.15</v>
      </c>
      <c r="X33" s="23">
        <v>0.15</v>
      </c>
      <c r="Y33" s="23">
        <v>0.15</v>
      </c>
      <c r="Z33" s="23">
        <v>0.1</v>
      </c>
      <c r="AA33" s="23">
        <v>0.1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x14ac:dyDescent="0.25">
      <c r="A34" s="19" t="s">
        <v>22</v>
      </c>
      <c r="B34" s="27">
        <v>0.05</v>
      </c>
      <c r="C34" s="23"/>
      <c r="D34" s="23"/>
      <c r="E34" s="23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45" ht="15.75" thickBot="1" x14ac:dyDescent="0.3">
      <c r="A35" s="19" t="s">
        <v>15</v>
      </c>
      <c r="B35" s="22">
        <v>0.02</v>
      </c>
      <c r="C35" s="25"/>
      <c r="D35" s="25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45" ht="7.5" customHeight="1" thickBot="1" x14ac:dyDescent="0.3"/>
    <row r="37" spans="1:45" ht="15.75" thickBot="1" x14ac:dyDescent="0.3">
      <c r="A37" s="3" t="s">
        <v>1</v>
      </c>
      <c r="B37" s="4" t="s">
        <v>2</v>
      </c>
      <c r="C37" s="16">
        <v>41426</v>
      </c>
      <c r="D37" s="16">
        <v>41456</v>
      </c>
      <c r="E37" s="16">
        <v>41487</v>
      </c>
      <c r="F37" s="16">
        <v>41518</v>
      </c>
      <c r="G37" s="16">
        <v>41548</v>
      </c>
      <c r="H37" s="16">
        <v>41579</v>
      </c>
      <c r="I37" s="16">
        <v>41609</v>
      </c>
      <c r="J37" s="16">
        <v>41640</v>
      </c>
      <c r="K37" s="16">
        <v>41671</v>
      </c>
      <c r="L37" s="16">
        <v>41699</v>
      </c>
      <c r="M37" s="16">
        <v>41730</v>
      </c>
      <c r="N37" s="16">
        <v>41760</v>
      </c>
      <c r="O37" s="16">
        <v>41791</v>
      </c>
      <c r="P37" s="16">
        <v>41821</v>
      </c>
      <c r="Q37" s="16">
        <v>41852</v>
      </c>
      <c r="R37" s="16">
        <v>41883</v>
      </c>
      <c r="S37" s="16">
        <v>41913</v>
      </c>
      <c r="T37" s="16">
        <v>41944</v>
      </c>
      <c r="U37" s="16">
        <v>41974</v>
      </c>
      <c r="V37" s="16">
        <v>42005</v>
      </c>
      <c r="W37" s="16">
        <v>42036</v>
      </c>
      <c r="X37" s="16">
        <v>42064</v>
      </c>
      <c r="Y37" s="16">
        <v>42095</v>
      </c>
      <c r="Z37" s="16">
        <v>42125</v>
      </c>
      <c r="AA37" s="16">
        <v>42156</v>
      </c>
      <c r="AB37" s="16">
        <v>42186</v>
      </c>
      <c r="AC37" s="16">
        <v>42217</v>
      </c>
      <c r="AD37" s="16">
        <v>42248</v>
      </c>
      <c r="AE37" s="16">
        <v>42278</v>
      </c>
      <c r="AF37" s="16">
        <v>42309</v>
      </c>
      <c r="AG37" s="16">
        <v>42339</v>
      </c>
      <c r="AH37" s="16">
        <v>42370</v>
      </c>
      <c r="AI37" s="16">
        <v>42401</v>
      </c>
      <c r="AJ37" s="16">
        <v>42430</v>
      </c>
      <c r="AK37" s="16">
        <v>42461</v>
      </c>
      <c r="AL37" s="16">
        <v>42491</v>
      </c>
      <c r="AM37" s="16">
        <v>42522</v>
      </c>
      <c r="AN37" s="16">
        <v>42552</v>
      </c>
      <c r="AO37" s="16">
        <v>42583</v>
      </c>
      <c r="AP37" s="16">
        <v>42614</v>
      </c>
      <c r="AQ37" s="16">
        <v>42644</v>
      </c>
      <c r="AR37" s="16">
        <v>42675</v>
      </c>
      <c r="AS37" s="16">
        <v>42705</v>
      </c>
    </row>
    <row r="38" spans="1:45" hidden="1" x14ac:dyDescent="0.25">
      <c r="A38" s="18"/>
      <c r="B38" s="8"/>
      <c r="C38" s="9"/>
      <c r="D38" s="11"/>
      <c r="E38" s="1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45" x14ac:dyDescent="0.25">
      <c r="A39" s="19" t="s">
        <v>12</v>
      </c>
      <c r="B39" s="8">
        <v>4280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2140</v>
      </c>
      <c r="L39" s="9">
        <v>2140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</row>
    <row r="40" spans="1:45" x14ac:dyDescent="0.25">
      <c r="A40" s="19" t="s">
        <v>10</v>
      </c>
      <c r="B40" s="8">
        <v>17120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1712</v>
      </c>
      <c r="N40" s="9">
        <v>1712</v>
      </c>
      <c r="O40" s="9">
        <v>1712</v>
      </c>
      <c r="P40" s="9">
        <v>1712</v>
      </c>
      <c r="Q40" s="9">
        <v>1712</v>
      </c>
      <c r="R40" s="9">
        <v>1712</v>
      </c>
      <c r="S40" s="9">
        <v>1712</v>
      </c>
      <c r="T40" s="9">
        <v>1712</v>
      </c>
      <c r="U40" s="9">
        <v>1712</v>
      </c>
      <c r="V40" s="9">
        <v>1712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</row>
    <row r="41" spans="1:45" x14ac:dyDescent="0.25">
      <c r="A41" s="19" t="s">
        <v>11</v>
      </c>
      <c r="B41" s="8">
        <v>179760.00000000003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8988</v>
      </c>
      <c r="N41" s="9">
        <v>8988</v>
      </c>
      <c r="O41" s="9">
        <v>12583.2</v>
      </c>
      <c r="P41" s="9">
        <v>12583.2</v>
      </c>
      <c r="Q41" s="9">
        <v>12583.2</v>
      </c>
      <c r="R41" s="9">
        <v>12583.2</v>
      </c>
      <c r="S41" s="9">
        <v>12583.2</v>
      </c>
      <c r="T41" s="9">
        <v>12583.2</v>
      </c>
      <c r="U41" s="9">
        <v>12583.2</v>
      </c>
      <c r="V41" s="9">
        <v>12583.2</v>
      </c>
      <c r="W41" s="9">
        <v>12583.2</v>
      </c>
      <c r="X41" s="9">
        <v>12583.2</v>
      </c>
      <c r="Y41" s="9">
        <v>12583.2</v>
      </c>
      <c r="Z41" s="9">
        <v>12583.2</v>
      </c>
      <c r="AA41" s="9">
        <v>10785.6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</row>
    <row r="42" spans="1:45" x14ac:dyDescent="0.25">
      <c r="A42" s="19" t="s">
        <v>13</v>
      </c>
      <c r="B42" s="8">
        <v>12840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1284</v>
      </c>
      <c r="U42" s="9">
        <v>1284</v>
      </c>
      <c r="V42" s="9">
        <v>1926</v>
      </c>
      <c r="W42" s="9">
        <v>1926</v>
      </c>
      <c r="X42" s="9">
        <v>1926</v>
      </c>
      <c r="Y42" s="9">
        <v>1926</v>
      </c>
      <c r="Z42" s="9">
        <v>1284</v>
      </c>
      <c r="AA42" s="9">
        <v>1284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</row>
    <row r="43" spans="1:45" x14ac:dyDescent="0.25">
      <c r="A43" s="19" t="s">
        <v>22</v>
      </c>
      <c r="B43" s="8">
        <v>10700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107</v>
      </c>
      <c r="L43" s="9">
        <v>107</v>
      </c>
      <c r="M43" s="9">
        <v>535</v>
      </c>
      <c r="N43" s="9">
        <v>535</v>
      </c>
      <c r="O43" s="9">
        <v>714.7600000000001</v>
      </c>
      <c r="P43" s="9">
        <v>714.7600000000001</v>
      </c>
      <c r="Q43" s="9">
        <v>714.7600000000001</v>
      </c>
      <c r="R43" s="9">
        <v>714.7600000000001</v>
      </c>
      <c r="S43" s="9">
        <v>714.7600000000001</v>
      </c>
      <c r="T43" s="9">
        <v>778.96</v>
      </c>
      <c r="U43" s="9">
        <v>778.96</v>
      </c>
      <c r="V43" s="9">
        <v>811.06000000000006</v>
      </c>
      <c r="W43" s="9">
        <v>725.46</v>
      </c>
      <c r="X43" s="9">
        <v>725.46</v>
      </c>
      <c r="Y43" s="9">
        <v>725.46</v>
      </c>
      <c r="Z43" s="9">
        <v>693.36000000000013</v>
      </c>
      <c r="AA43" s="9">
        <v>603.48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</row>
    <row r="44" spans="1:45" ht="15.75" thickBot="1" x14ac:dyDescent="0.3">
      <c r="A44" s="20" t="s">
        <v>15</v>
      </c>
      <c r="B44" s="21">
        <v>4494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44.94</v>
      </c>
      <c r="L44" s="28">
        <v>44.94</v>
      </c>
      <c r="M44" s="28">
        <v>224.70000000000002</v>
      </c>
      <c r="N44" s="28">
        <v>224.70000000000002</v>
      </c>
      <c r="O44" s="28">
        <v>300.19920000000002</v>
      </c>
      <c r="P44" s="28">
        <v>300.19920000000002</v>
      </c>
      <c r="Q44" s="28">
        <v>300.19920000000002</v>
      </c>
      <c r="R44" s="28">
        <v>300.19920000000002</v>
      </c>
      <c r="S44" s="28">
        <v>300.19920000000002</v>
      </c>
      <c r="T44" s="28">
        <v>327.16320000000002</v>
      </c>
      <c r="U44" s="28">
        <v>327.16320000000002</v>
      </c>
      <c r="V44" s="28">
        <v>340.64520000000005</v>
      </c>
      <c r="W44" s="28">
        <v>304.69319999999999</v>
      </c>
      <c r="X44" s="28">
        <v>304.69319999999999</v>
      </c>
      <c r="Y44" s="28">
        <v>304.69319999999999</v>
      </c>
      <c r="Z44" s="28">
        <v>291.21120000000002</v>
      </c>
      <c r="AA44" s="28">
        <v>253.4616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</row>
    <row r="45" spans="1:45" x14ac:dyDescent="0.25">
      <c r="A45" s="14" t="s">
        <v>110</v>
      </c>
      <c r="B45" s="30">
        <v>229194.00000000003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2291.94</v>
      </c>
      <c r="L45" s="15">
        <v>2291.94</v>
      </c>
      <c r="M45" s="15">
        <v>11459.7</v>
      </c>
      <c r="N45" s="15">
        <v>11459.7</v>
      </c>
      <c r="O45" s="15">
        <v>15310.159200000002</v>
      </c>
      <c r="P45" s="15">
        <v>15310.159200000002</v>
      </c>
      <c r="Q45" s="15">
        <v>15310.159200000002</v>
      </c>
      <c r="R45" s="15">
        <v>15310.159200000002</v>
      </c>
      <c r="S45" s="15">
        <v>15310.159200000002</v>
      </c>
      <c r="T45" s="15">
        <v>16685.323199999999</v>
      </c>
      <c r="U45" s="15">
        <v>16685.323199999999</v>
      </c>
      <c r="V45" s="15">
        <v>17372.905200000001</v>
      </c>
      <c r="W45" s="15">
        <v>15539.3532</v>
      </c>
      <c r="X45" s="15">
        <v>15539.3532</v>
      </c>
      <c r="Y45" s="15">
        <v>15539.3532</v>
      </c>
      <c r="Z45" s="15">
        <v>14851.771200000001</v>
      </c>
      <c r="AA45" s="15">
        <v>12926.5416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</row>
    <row r="46" spans="1:45" x14ac:dyDescent="0.25"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9</v>
      </c>
      <c r="L46" s="78">
        <v>10</v>
      </c>
      <c r="M46" s="78">
        <v>11</v>
      </c>
      <c r="N46" s="78">
        <v>12</v>
      </c>
      <c r="O46" s="78">
        <v>13</v>
      </c>
      <c r="P46" s="78">
        <v>14</v>
      </c>
      <c r="Q46" s="78">
        <v>15</v>
      </c>
      <c r="R46" s="78">
        <v>16</v>
      </c>
      <c r="S46" s="78">
        <v>17</v>
      </c>
      <c r="T46" s="78">
        <v>18</v>
      </c>
      <c r="U46" s="78">
        <v>19</v>
      </c>
      <c r="V46" s="78">
        <v>20</v>
      </c>
      <c r="W46" s="78">
        <v>21</v>
      </c>
      <c r="X46" s="78">
        <v>22</v>
      </c>
      <c r="Y46" s="78">
        <v>23</v>
      </c>
      <c r="Z46" s="78">
        <v>24</v>
      </c>
      <c r="AA46" s="78">
        <v>25</v>
      </c>
      <c r="AB46" s="78">
        <v>0</v>
      </c>
      <c r="AC46" s="78">
        <v>0</v>
      </c>
      <c r="AD46" s="78">
        <v>0</v>
      </c>
      <c r="AE46" s="78">
        <v>0</v>
      </c>
      <c r="AF46" s="78"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8">
        <v>0</v>
      </c>
      <c r="AN46" s="78">
        <v>0</v>
      </c>
      <c r="AO46" s="78">
        <v>0</v>
      </c>
      <c r="AP46" s="78">
        <v>0</v>
      </c>
      <c r="AQ46" s="78">
        <v>0</v>
      </c>
      <c r="AR46" s="78">
        <v>0</v>
      </c>
      <c r="AS46" s="78">
        <v>0</v>
      </c>
    </row>
    <row r="47" spans="1:45" x14ac:dyDescent="0.25">
      <c r="A47" s="14" t="s">
        <v>108</v>
      </c>
      <c r="B47" s="30">
        <v>389317.87125000003</v>
      </c>
      <c r="C47" s="15">
        <v>1601.2387125</v>
      </c>
      <c r="D47" s="15">
        <v>1601.2387125</v>
      </c>
      <c r="E47" s="15">
        <v>14731.396155000002</v>
      </c>
      <c r="F47" s="15">
        <v>14731.396155000002</v>
      </c>
      <c r="G47" s="15">
        <v>14731.396155000002</v>
      </c>
      <c r="H47" s="15">
        <v>14731.396155000002</v>
      </c>
      <c r="I47" s="15">
        <v>14731.396155000002</v>
      </c>
      <c r="J47" s="15">
        <v>10696.2745995</v>
      </c>
      <c r="K47" s="15">
        <v>12988.214599500001</v>
      </c>
      <c r="L47" s="15">
        <v>12988.214599500001</v>
      </c>
      <c r="M47" s="15">
        <v>22155.974599500001</v>
      </c>
      <c r="N47" s="15">
        <v>23597.089440750002</v>
      </c>
      <c r="O47" s="15">
        <v>20786.395596750001</v>
      </c>
      <c r="P47" s="15">
        <v>20786.395596750001</v>
      </c>
      <c r="Q47" s="15">
        <v>20786.395596750001</v>
      </c>
      <c r="R47" s="15">
        <v>20306.023983000003</v>
      </c>
      <c r="S47" s="15">
        <v>20306.023983000003</v>
      </c>
      <c r="T47" s="15">
        <v>17646.066427499998</v>
      </c>
      <c r="U47" s="15">
        <v>17646.066427499998</v>
      </c>
      <c r="V47" s="15">
        <v>17372.905200000001</v>
      </c>
      <c r="W47" s="15">
        <v>15539.3532</v>
      </c>
      <c r="X47" s="15">
        <v>15539.3532</v>
      </c>
      <c r="Y47" s="15">
        <v>15539.3532</v>
      </c>
      <c r="Z47" s="15">
        <v>14851.771200000001</v>
      </c>
      <c r="AA47" s="15">
        <v>12926.5416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</row>
    <row r="48" spans="1:45" x14ac:dyDescent="0.25">
      <c r="B48" s="50">
        <v>26775.000000000004</v>
      </c>
    </row>
    <row r="50" spans="1:14" x14ac:dyDescent="0.25">
      <c r="D50" t="s">
        <v>124</v>
      </c>
      <c r="E50" t="s">
        <v>114</v>
      </c>
      <c r="F50" t="s">
        <v>115</v>
      </c>
      <c r="G50" t="s">
        <v>116</v>
      </c>
      <c r="H50" t="s">
        <v>117</v>
      </c>
      <c r="I50" t="s">
        <v>118</v>
      </c>
      <c r="J50" t="s">
        <v>119</v>
      </c>
      <c r="K50" t="s">
        <v>120</v>
      </c>
      <c r="L50" t="s">
        <v>121</v>
      </c>
      <c r="M50" t="s">
        <v>122</v>
      </c>
      <c r="N50" t="s">
        <v>123</v>
      </c>
    </row>
    <row r="51" spans="1:14" x14ac:dyDescent="0.25">
      <c r="D51" s="50">
        <v>1601.2387125</v>
      </c>
      <c r="E51" s="50">
        <v>31064.031022500007</v>
      </c>
      <c r="F51" s="50">
        <v>44194.188465000007</v>
      </c>
      <c r="G51" s="50">
        <v>36672.703798500006</v>
      </c>
      <c r="H51" s="50">
        <v>66539.459636999993</v>
      </c>
      <c r="I51" s="50">
        <v>61878.815176500008</v>
      </c>
      <c r="J51" s="50">
        <v>55598.156837999995</v>
      </c>
      <c r="K51" s="50">
        <v>48451.611599999997</v>
      </c>
      <c r="L51" s="50">
        <v>43317.665999999997</v>
      </c>
      <c r="M51" s="50">
        <v>0</v>
      </c>
      <c r="N51" s="50">
        <v>0</v>
      </c>
    </row>
    <row r="52" spans="1:14" ht="15.75" thickBot="1" x14ac:dyDescent="0.3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5.75" thickBot="1" x14ac:dyDescent="0.3">
      <c r="A53" s="169" t="s">
        <v>12</v>
      </c>
      <c r="B53" s="170">
        <v>500</v>
      </c>
      <c r="C53" s="171">
        <v>2990.1750000000002</v>
      </c>
      <c r="D53" s="171">
        <v>4280</v>
      </c>
      <c r="E53" s="172">
        <v>7270.1750000000002</v>
      </c>
    </row>
    <row r="54" spans="1:14" ht="15.75" thickBot="1" x14ac:dyDescent="0.3">
      <c r="A54" s="173" t="s">
        <v>10</v>
      </c>
      <c r="B54" s="174">
        <v>2000</v>
      </c>
      <c r="C54" s="171">
        <v>11960.699999999999</v>
      </c>
      <c r="D54" s="171">
        <v>17120</v>
      </c>
      <c r="E54" s="172">
        <v>29080.699999999997</v>
      </c>
    </row>
    <row r="55" spans="1:14" ht="15.75" thickBot="1" x14ac:dyDescent="0.3">
      <c r="A55" s="173" t="s">
        <v>11</v>
      </c>
      <c r="B55" s="174">
        <v>21000</v>
      </c>
      <c r="C55" s="171">
        <v>125587.35000000002</v>
      </c>
      <c r="D55" s="171">
        <v>179760.00000000003</v>
      </c>
      <c r="E55" s="172">
        <v>305347.35000000003</v>
      </c>
    </row>
    <row r="56" spans="1:14" ht="15.75" thickBot="1" x14ac:dyDescent="0.3">
      <c r="A56" s="173" t="s">
        <v>13</v>
      </c>
      <c r="B56" s="174">
        <v>1500</v>
      </c>
      <c r="C56" s="171">
        <v>8970.5249999999996</v>
      </c>
      <c r="D56" s="171">
        <v>12840</v>
      </c>
      <c r="E56" s="172">
        <v>21810.525000000001</v>
      </c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5.75" thickBot="1" x14ac:dyDescent="0.3">
      <c r="A57" s="173" t="s">
        <v>22</v>
      </c>
      <c r="B57" s="175">
        <v>0.05</v>
      </c>
      <c r="C57" s="171">
        <v>7475.4375000000027</v>
      </c>
      <c r="D57" s="171">
        <v>10700</v>
      </c>
      <c r="E57" s="172">
        <v>18175.437500000004</v>
      </c>
    </row>
    <row r="58" spans="1:14" ht="15.75" thickBot="1" x14ac:dyDescent="0.3">
      <c r="A58" s="173" t="s">
        <v>15</v>
      </c>
      <c r="B58" s="175">
        <v>0.02</v>
      </c>
      <c r="C58" s="171">
        <v>3139.6837500000001</v>
      </c>
      <c r="D58" s="171">
        <v>4494</v>
      </c>
      <c r="E58" s="172">
        <v>7633.6837500000001</v>
      </c>
    </row>
    <row r="59" spans="1:14" ht="15.75" thickBot="1" x14ac:dyDescent="0.3">
      <c r="A59" s="176" t="s">
        <v>132</v>
      </c>
      <c r="B59" s="177">
        <v>26775.000000000007</v>
      </c>
      <c r="C59" s="177">
        <v>160123.87125000003</v>
      </c>
      <c r="D59" s="177">
        <v>229194.00000000003</v>
      </c>
      <c r="E59" s="177">
        <v>389317.87125000008</v>
      </c>
    </row>
  </sheetData>
  <pageMargins left="0.23622047244094491" right="0.23622047244094491" top="0.74803149606299213" bottom="0.74803149606299213" header="0.31496062992125984" footer="0.31496062992125984"/>
  <pageSetup paperSize="9" scale="75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Zeros="0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46.140625" customWidth="1"/>
    <col min="2" max="2" width="12.5703125" customWidth="1"/>
    <col min="3" max="33" width="10.42578125" customWidth="1"/>
  </cols>
  <sheetData>
    <row r="1" spans="1:45" ht="26.25" x14ac:dyDescent="0.4">
      <c r="A1" s="2" t="s">
        <v>32</v>
      </c>
    </row>
    <row r="2" spans="1:45" ht="9" customHeight="1" thickBot="1" x14ac:dyDescent="0.35">
      <c r="A2" s="1"/>
    </row>
    <row r="3" spans="1:45" ht="15.75" thickBot="1" x14ac:dyDescent="0.3">
      <c r="A3" s="3" t="s">
        <v>1</v>
      </c>
      <c r="B3" s="4" t="s">
        <v>2</v>
      </c>
      <c r="C3" s="16">
        <v>41426</v>
      </c>
      <c r="D3" s="16">
        <v>41456</v>
      </c>
      <c r="E3" s="16">
        <v>41487</v>
      </c>
      <c r="F3" s="16">
        <v>41518</v>
      </c>
      <c r="G3" s="16">
        <v>41548</v>
      </c>
      <c r="H3" s="16">
        <v>41579</v>
      </c>
      <c r="I3" s="16">
        <v>41609</v>
      </c>
      <c r="J3" s="16">
        <v>41640</v>
      </c>
      <c r="K3" s="16">
        <v>41671</v>
      </c>
      <c r="L3" s="16">
        <v>41699</v>
      </c>
      <c r="M3" s="16">
        <v>41730</v>
      </c>
      <c r="N3" s="16">
        <v>41760</v>
      </c>
      <c r="O3" s="16">
        <v>41791</v>
      </c>
      <c r="P3" s="16">
        <v>41821</v>
      </c>
      <c r="Q3" s="16">
        <v>41852</v>
      </c>
      <c r="R3" s="16">
        <v>41883</v>
      </c>
      <c r="S3" s="16">
        <v>41913</v>
      </c>
      <c r="T3" s="16">
        <v>41944</v>
      </c>
      <c r="U3" s="16">
        <v>41974</v>
      </c>
      <c r="V3" s="16">
        <v>42005</v>
      </c>
      <c r="W3" s="16">
        <v>42036</v>
      </c>
      <c r="X3" s="16">
        <v>42064</v>
      </c>
      <c r="Y3" s="16">
        <v>42095</v>
      </c>
      <c r="Z3" s="16">
        <v>42125</v>
      </c>
      <c r="AA3" s="16">
        <v>42156</v>
      </c>
      <c r="AB3" s="16">
        <v>42186</v>
      </c>
      <c r="AC3" s="16">
        <v>42217</v>
      </c>
      <c r="AD3" s="16">
        <v>42248</v>
      </c>
      <c r="AE3" s="16">
        <v>42278</v>
      </c>
      <c r="AF3" s="16">
        <v>42309</v>
      </c>
      <c r="AG3" s="16">
        <v>42339</v>
      </c>
      <c r="AH3" s="16">
        <v>42370</v>
      </c>
      <c r="AI3" s="16">
        <v>42401</v>
      </c>
      <c r="AJ3" s="16">
        <v>42430</v>
      </c>
      <c r="AK3" s="16">
        <v>42461</v>
      </c>
      <c r="AL3" s="16">
        <v>42491</v>
      </c>
      <c r="AM3" s="16">
        <v>42522</v>
      </c>
      <c r="AN3" s="16">
        <v>42552</v>
      </c>
      <c r="AO3" s="16">
        <v>42583</v>
      </c>
      <c r="AP3" s="16">
        <v>42614</v>
      </c>
      <c r="AQ3" s="16">
        <v>42644</v>
      </c>
      <c r="AR3" s="16">
        <v>42675</v>
      </c>
      <c r="AS3" s="16">
        <v>42705</v>
      </c>
    </row>
    <row r="4" spans="1:45" x14ac:dyDescent="0.25">
      <c r="A4" s="18" t="s">
        <v>14</v>
      </c>
      <c r="B4" s="8">
        <v>51129.749999999985</v>
      </c>
      <c r="C4" s="9">
        <v>3748.973</v>
      </c>
      <c r="D4" s="11"/>
      <c r="E4" s="11"/>
      <c r="F4" s="9">
        <v>3748.973</v>
      </c>
      <c r="G4" s="9"/>
      <c r="H4" s="9"/>
      <c r="I4" s="9">
        <v>3748.973</v>
      </c>
      <c r="J4" s="9"/>
      <c r="K4" s="9"/>
      <c r="L4" s="9">
        <v>2047.3579999999999</v>
      </c>
      <c r="M4" s="9"/>
      <c r="N4" s="9"/>
      <c r="O4" s="9">
        <v>3748.973</v>
      </c>
      <c r="P4" s="9"/>
      <c r="Q4" s="9"/>
      <c r="R4" s="9">
        <v>3748.973</v>
      </c>
      <c r="S4" s="9"/>
      <c r="T4" s="9"/>
      <c r="U4" s="9">
        <v>3748.973</v>
      </c>
      <c r="V4" s="9"/>
      <c r="W4" s="9"/>
      <c r="X4" s="9">
        <v>2047.3579999999999</v>
      </c>
      <c r="Y4" s="9"/>
      <c r="Z4" s="9"/>
      <c r="AA4" s="9">
        <v>3748.973</v>
      </c>
      <c r="AB4" s="9"/>
      <c r="AC4" s="9"/>
      <c r="AD4" s="9">
        <v>3748.973</v>
      </c>
      <c r="AE4" s="9"/>
      <c r="AF4" s="9"/>
      <c r="AG4" s="9">
        <v>3748.973</v>
      </c>
      <c r="AJ4" s="9">
        <v>2047.3579999999999</v>
      </c>
      <c r="AK4" s="9"/>
      <c r="AL4" s="9"/>
      <c r="AM4" s="9">
        <v>3748.973</v>
      </c>
      <c r="AN4" s="9"/>
      <c r="AO4" s="9"/>
      <c r="AP4" s="9">
        <v>3748.973</v>
      </c>
      <c r="AQ4" s="9"/>
      <c r="AR4" s="9"/>
      <c r="AS4" s="9">
        <v>3748.973</v>
      </c>
    </row>
    <row r="5" spans="1:45" x14ac:dyDescent="0.25">
      <c r="A5" s="19" t="s">
        <v>33</v>
      </c>
      <c r="B5" s="8">
        <v>1000</v>
      </c>
      <c r="C5" s="9">
        <v>100</v>
      </c>
      <c r="D5" s="9">
        <v>100</v>
      </c>
      <c r="E5" s="9">
        <v>50</v>
      </c>
      <c r="F5" s="9">
        <v>50</v>
      </c>
      <c r="G5" s="9">
        <v>50</v>
      </c>
      <c r="H5" s="9">
        <v>50</v>
      </c>
      <c r="I5" s="9">
        <v>50</v>
      </c>
      <c r="J5" s="9">
        <v>50</v>
      </c>
      <c r="K5" s="9">
        <v>50</v>
      </c>
      <c r="L5" s="9">
        <v>25</v>
      </c>
      <c r="M5" s="9">
        <v>25</v>
      </c>
      <c r="N5" s="9">
        <v>20</v>
      </c>
      <c r="O5" s="9">
        <v>20</v>
      </c>
      <c r="P5" s="9">
        <v>20</v>
      </c>
      <c r="Q5" s="9">
        <v>20</v>
      </c>
      <c r="R5" s="9">
        <v>20</v>
      </c>
      <c r="S5" s="9">
        <v>20</v>
      </c>
      <c r="T5" s="9">
        <v>20</v>
      </c>
      <c r="U5" s="9">
        <v>20</v>
      </c>
      <c r="V5" s="9">
        <v>20</v>
      </c>
      <c r="W5" s="9">
        <v>20</v>
      </c>
      <c r="X5" s="9">
        <v>20</v>
      </c>
      <c r="Y5" s="9">
        <v>20</v>
      </c>
      <c r="Z5" s="9">
        <v>20</v>
      </c>
      <c r="AA5" s="9">
        <v>20</v>
      </c>
      <c r="AB5" s="9">
        <v>20</v>
      </c>
      <c r="AC5" s="9">
        <v>20</v>
      </c>
      <c r="AD5" s="9">
        <v>20</v>
      </c>
      <c r="AE5" s="9">
        <v>20</v>
      </c>
      <c r="AF5" s="9">
        <v>20</v>
      </c>
      <c r="AG5" s="9">
        <v>20</v>
      </c>
    </row>
    <row r="6" spans="1:45" ht="15.75" thickBot="1" x14ac:dyDescent="0.3">
      <c r="A6" s="19" t="s">
        <v>37</v>
      </c>
      <c r="B6" s="8">
        <v>12900</v>
      </c>
      <c r="C6" s="9">
        <v>300</v>
      </c>
      <c r="D6" s="9">
        <v>300</v>
      </c>
      <c r="E6" s="9">
        <v>300</v>
      </c>
      <c r="F6" s="9">
        <v>300</v>
      </c>
      <c r="G6" s="9">
        <v>300</v>
      </c>
      <c r="H6" s="9">
        <v>300</v>
      </c>
      <c r="I6" s="9">
        <v>300</v>
      </c>
      <c r="J6" s="9">
        <v>300</v>
      </c>
      <c r="K6" s="9">
        <v>300</v>
      </c>
      <c r="L6" s="9">
        <v>300</v>
      </c>
      <c r="M6" s="9">
        <v>300</v>
      </c>
      <c r="N6" s="9">
        <v>300</v>
      </c>
      <c r="O6" s="9">
        <v>300</v>
      </c>
      <c r="P6" s="9">
        <v>300</v>
      </c>
      <c r="Q6" s="9">
        <v>300</v>
      </c>
      <c r="R6" s="9">
        <v>300</v>
      </c>
      <c r="S6" s="9">
        <v>300</v>
      </c>
      <c r="T6" s="9">
        <v>300</v>
      </c>
      <c r="U6" s="9">
        <v>300</v>
      </c>
      <c r="V6" s="9">
        <v>300</v>
      </c>
      <c r="W6" s="9">
        <v>300</v>
      </c>
      <c r="X6" s="9">
        <v>300</v>
      </c>
      <c r="Y6" s="9">
        <v>300</v>
      </c>
      <c r="Z6" s="9">
        <v>300</v>
      </c>
      <c r="AA6" s="9">
        <v>300</v>
      </c>
      <c r="AB6" s="9">
        <v>300</v>
      </c>
      <c r="AC6" s="9">
        <v>300</v>
      </c>
      <c r="AD6" s="9">
        <v>300</v>
      </c>
      <c r="AE6" s="9">
        <v>300</v>
      </c>
      <c r="AF6" s="9">
        <v>300</v>
      </c>
      <c r="AG6" s="9">
        <v>300</v>
      </c>
      <c r="AH6" s="9">
        <v>300</v>
      </c>
      <c r="AI6" s="9">
        <v>300</v>
      </c>
      <c r="AJ6" s="9">
        <v>300</v>
      </c>
      <c r="AK6" s="9">
        <v>300</v>
      </c>
      <c r="AL6" s="9">
        <v>300</v>
      </c>
      <c r="AM6" s="9">
        <v>300</v>
      </c>
      <c r="AN6" s="9">
        <v>300</v>
      </c>
      <c r="AO6" s="9">
        <v>300</v>
      </c>
      <c r="AP6" s="9">
        <v>300</v>
      </c>
      <c r="AQ6" s="9">
        <v>300</v>
      </c>
      <c r="AR6" s="9">
        <v>300</v>
      </c>
      <c r="AS6" s="9">
        <v>300</v>
      </c>
    </row>
    <row r="7" spans="1:45" hidden="1" x14ac:dyDescent="0.25">
      <c r="A7" s="19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45" hidden="1" x14ac:dyDescent="0.25">
      <c r="A8" s="19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45" hidden="1" x14ac:dyDescent="0.25">
      <c r="A9" s="19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45" hidden="1" x14ac:dyDescent="0.25">
      <c r="A10" s="26"/>
      <c r="B10" s="3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5" x14ac:dyDescent="0.25">
      <c r="A11" s="5" t="s">
        <v>36</v>
      </c>
      <c r="B11" s="48">
        <v>65029.749999999985</v>
      </c>
      <c r="C11" s="36">
        <v>4148.973</v>
      </c>
      <c r="D11" s="36">
        <v>400</v>
      </c>
      <c r="E11" s="36">
        <v>350</v>
      </c>
      <c r="F11" s="36">
        <v>4098.973</v>
      </c>
      <c r="G11" s="36">
        <v>350</v>
      </c>
      <c r="H11" s="36">
        <v>350</v>
      </c>
      <c r="I11" s="36">
        <v>4098.973</v>
      </c>
      <c r="J11" s="36">
        <v>350</v>
      </c>
      <c r="K11" s="36">
        <v>350</v>
      </c>
      <c r="L11" s="36">
        <v>2372.3580000000002</v>
      </c>
      <c r="M11" s="36">
        <v>325</v>
      </c>
      <c r="N11" s="36">
        <v>320</v>
      </c>
      <c r="O11" s="36">
        <v>4068.973</v>
      </c>
      <c r="P11" s="36">
        <v>320</v>
      </c>
      <c r="Q11" s="36">
        <v>320</v>
      </c>
      <c r="R11" s="36">
        <v>4068.973</v>
      </c>
      <c r="S11" s="36">
        <v>320</v>
      </c>
      <c r="T11" s="36">
        <v>320</v>
      </c>
      <c r="U11" s="36">
        <v>4068.973</v>
      </c>
      <c r="V11" s="36">
        <v>320</v>
      </c>
      <c r="W11" s="36">
        <v>320</v>
      </c>
      <c r="X11" s="36">
        <v>2367.3580000000002</v>
      </c>
      <c r="Y11" s="36">
        <v>320</v>
      </c>
      <c r="Z11" s="36">
        <v>320</v>
      </c>
      <c r="AA11" s="36">
        <v>4068.973</v>
      </c>
      <c r="AB11" s="36">
        <v>320</v>
      </c>
      <c r="AC11" s="36">
        <v>320</v>
      </c>
      <c r="AD11" s="36">
        <v>4068.973</v>
      </c>
      <c r="AE11" s="36">
        <v>320</v>
      </c>
      <c r="AF11" s="36">
        <v>320</v>
      </c>
      <c r="AG11" s="36">
        <v>4068.973</v>
      </c>
      <c r="AH11" s="36">
        <v>300</v>
      </c>
      <c r="AI11" s="36">
        <v>300</v>
      </c>
      <c r="AJ11" s="36">
        <v>2347.3580000000002</v>
      </c>
      <c r="AK11" s="36">
        <v>300</v>
      </c>
      <c r="AL11" s="36">
        <v>300</v>
      </c>
      <c r="AM11" s="36">
        <v>4048.973</v>
      </c>
      <c r="AN11" s="36">
        <v>300</v>
      </c>
      <c r="AO11" s="36">
        <v>300</v>
      </c>
      <c r="AP11" s="36">
        <v>4048.973</v>
      </c>
      <c r="AQ11" s="36">
        <v>300</v>
      </c>
      <c r="AR11" s="36">
        <v>300</v>
      </c>
      <c r="AS11" s="36">
        <v>4048.973</v>
      </c>
    </row>
    <row r="12" spans="1:45" x14ac:dyDescent="0.25">
      <c r="A12" t="s">
        <v>148</v>
      </c>
      <c r="C12" s="9">
        <v>24.406779661016948</v>
      </c>
      <c r="D12" s="9">
        <v>24.406779661016948</v>
      </c>
      <c r="E12" s="9">
        <v>16.779661016949152</v>
      </c>
      <c r="F12" s="9">
        <v>16.779661016949152</v>
      </c>
      <c r="G12" s="9">
        <v>16.779661016949152</v>
      </c>
      <c r="H12" s="9">
        <v>16.779661016949152</v>
      </c>
      <c r="I12" s="9">
        <v>16.779661016949152</v>
      </c>
      <c r="J12" s="9">
        <v>16.779661016949152</v>
      </c>
      <c r="K12" s="9">
        <v>16.779661016949152</v>
      </c>
      <c r="L12" s="9">
        <v>12.966101694915254</v>
      </c>
      <c r="M12" s="9">
        <v>12.966101694915254</v>
      </c>
      <c r="N12" s="9">
        <v>12.203389830508474</v>
      </c>
      <c r="O12" s="9">
        <v>12.203389830508474</v>
      </c>
      <c r="P12" s="9">
        <v>12.203389830508474</v>
      </c>
      <c r="Q12" s="9">
        <v>12.203389830508474</v>
      </c>
      <c r="R12" s="9">
        <v>12.203389830508474</v>
      </c>
      <c r="S12" s="9">
        <v>12.203389830508474</v>
      </c>
      <c r="T12" s="9">
        <v>12.203389830508474</v>
      </c>
      <c r="U12" s="9">
        <v>12.203389830508474</v>
      </c>
      <c r="V12" s="9">
        <v>12.203389830508474</v>
      </c>
      <c r="W12" s="9">
        <v>12.203389830508474</v>
      </c>
      <c r="X12" s="9">
        <v>12.203389830508474</v>
      </c>
      <c r="Y12" s="9">
        <v>12.203389830508474</v>
      </c>
      <c r="Z12" s="9">
        <v>12.203389830508474</v>
      </c>
      <c r="AA12" s="9">
        <v>12.203389830508474</v>
      </c>
      <c r="AB12" s="9">
        <v>12.203389830508474</v>
      </c>
      <c r="AC12" s="9">
        <v>12.203389830508474</v>
      </c>
      <c r="AD12" s="9">
        <v>12.203389830508474</v>
      </c>
      <c r="AE12" s="9">
        <v>12.203389830508474</v>
      </c>
      <c r="AF12" s="9">
        <v>12.203389830508474</v>
      </c>
      <c r="AG12" s="9">
        <v>12.203389830508474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4" spans="1:45" ht="26.25" x14ac:dyDescent="0.4">
      <c r="A14" s="2" t="s">
        <v>38</v>
      </c>
    </row>
    <row r="15" spans="1:45" ht="6.75" customHeight="1" thickBot="1" x14ac:dyDescent="0.3">
      <c r="A15" s="49"/>
    </row>
    <row r="16" spans="1:45" s="38" customFormat="1" ht="15.75" thickBot="1" x14ac:dyDescent="0.3">
      <c r="A16" s="3" t="s">
        <v>1</v>
      </c>
      <c r="B16" s="4" t="s">
        <v>2</v>
      </c>
      <c r="C16" s="16">
        <v>41426</v>
      </c>
      <c r="D16" s="16">
        <v>41456</v>
      </c>
      <c r="E16" s="16">
        <v>41487</v>
      </c>
      <c r="F16" s="16">
        <v>41518</v>
      </c>
      <c r="G16" s="16">
        <v>41548</v>
      </c>
      <c r="H16" s="16">
        <v>41579</v>
      </c>
      <c r="I16" s="16">
        <v>41609</v>
      </c>
      <c r="J16" s="16">
        <v>41640</v>
      </c>
      <c r="K16" s="16">
        <v>41671</v>
      </c>
      <c r="L16" s="16">
        <v>41699</v>
      </c>
      <c r="M16" s="16">
        <v>41730</v>
      </c>
      <c r="N16" s="16">
        <v>41760</v>
      </c>
      <c r="O16" s="16">
        <v>41791</v>
      </c>
      <c r="P16" s="16">
        <v>41821</v>
      </c>
      <c r="Q16" s="16">
        <v>41852</v>
      </c>
      <c r="R16" s="16">
        <v>41883</v>
      </c>
      <c r="S16" s="16">
        <v>41913</v>
      </c>
      <c r="T16" s="16">
        <v>41944</v>
      </c>
      <c r="U16" s="16">
        <v>41974</v>
      </c>
      <c r="V16" s="16">
        <v>42005</v>
      </c>
      <c r="W16" s="16">
        <v>42036</v>
      </c>
      <c r="X16" s="16">
        <v>42064</v>
      </c>
      <c r="Y16" s="16">
        <v>42095</v>
      </c>
      <c r="Z16" s="16">
        <v>42125</v>
      </c>
      <c r="AA16" s="16">
        <v>42156</v>
      </c>
      <c r="AB16" s="16">
        <v>42186</v>
      </c>
      <c r="AC16" s="16">
        <v>42217</v>
      </c>
      <c r="AD16" s="16">
        <v>42248</v>
      </c>
      <c r="AE16" s="16">
        <v>42278</v>
      </c>
      <c r="AF16" s="16">
        <v>42309</v>
      </c>
      <c r="AG16" s="16">
        <v>42339</v>
      </c>
      <c r="AH16" s="16">
        <v>42370</v>
      </c>
      <c r="AI16" s="16">
        <v>42401</v>
      </c>
      <c r="AJ16" s="16">
        <v>42430</v>
      </c>
      <c r="AK16" s="16">
        <v>42461</v>
      </c>
      <c r="AL16" s="16">
        <v>42491</v>
      </c>
      <c r="AM16" s="16">
        <v>42522</v>
      </c>
      <c r="AN16" s="16">
        <v>42552</v>
      </c>
      <c r="AO16" s="16">
        <v>42583</v>
      </c>
      <c r="AP16" s="16">
        <v>42614</v>
      </c>
      <c r="AQ16" s="16">
        <v>42644</v>
      </c>
      <c r="AR16" s="16">
        <v>42675</v>
      </c>
      <c r="AS16" s="16">
        <v>42705</v>
      </c>
    </row>
    <row r="17" spans="1:45" x14ac:dyDescent="0.25">
      <c r="A17" s="18" t="s">
        <v>42</v>
      </c>
      <c r="B17" s="98">
        <v>9.513742071881609E-2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</row>
    <row r="18" spans="1:45" s="54" customFormat="1" x14ac:dyDescent="0.25">
      <c r="A18" s="51" t="s">
        <v>39</v>
      </c>
      <c r="B18" s="52">
        <v>3762.4463396280521</v>
      </c>
      <c r="C18" s="53">
        <v>24.406779661016948</v>
      </c>
      <c r="D18" s="53">
        <v>24.406779661016948</v>
      </c>
      <c r="E18" s="53">
        <v>16.779661016949152</v>
      </c>
      <c r="F18" s="53">
        <v>16.779661016949152</v>
      </c>
      <c r="G18" s="53">
        <v>16.779661016949152</v>
      </c>
      <c r="H18" s="53">
        <v>16.779661016949152</v>
      </c>
      <c r="I18" s="53">
        <v>16.779661016949152</v>
      </c>
      <c r="J18" s="53">
        <v>16.779661016949152</v>
      </c>
      <c r="K18" s="53">
        <v>50.041412548822876</v>
      </c>
      <c r="L18" s="53">
        <v>46.22785322678898</v>
      </c>
      <c r="M18" s="53">
        <v>179.27485935428393</v>
      </c>
      <c r="N18" s="53">
        <v>178.51214748987715</v>
      </c>
      <c r="O18" s="53">
        <v>234.39189006342502</v>
      </c>
      <c r="P18" s="53">
        <v>234.39189006342502</v>
      </c>
      <c r="Q18" s="53">
        <v>234.39189006342502</v>
      </c>
      <c r="R18" s="53">
        <v>234.39189006342502</v>
      </c>
      <c r="S18" s="53">
        <v>234.39189006342502</v>
      </c>
      <c r="T18" s="53">
        <v>254.34894098254924</v>
      </c>
      <c r="U18" s="53">
        <v>254.34894098254924</v>
      </c>
      <c r="V18" s="53">
        <v>264.32746644211142</v>
      </c>
      <c r="W18" s="53">
        <v>237.71806521661239</v>
      </c>
      <c r="X18" s="53">
        <v>237.71806521661239</v>
      </c>
      <c r="Y18" s="53">
        <v>237.71806521661239</v>
      </c>
      <c r="Z18" s="53">
        <v>227.7395397570503</v>
      </c>
      <c r="AA18" s="53">
        <v>199.79966847027634</v>
      </c>
      <c r="AB18" s="53">
        <v>12.203389830508474</v>
      </c>
      <c r="AC18" s="53">
        <v>12.203389830508474</v>
      </c>
      <c r="AD18" s="53">
        <v>12.203389830508474</v>
      </c>
      <c r="AE18" s="53">
        <v>12.203389830508474</v>
      </c>
      <c r="AF18" s="53">
        <v>12.203389830508474</v>
      </c>
      <c r="AG18" s="53">
        <v>12.203389830508474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</row>
    <row r="19" spans="1:45" s="57" customFormat="1" ht="15.75" thickBot="1" x14ac:dyDescent="0.3">
      <c r="A19" s="55" t="s">
        <v>40</v>
      </c>
      <c r="B19" s="52">
        <v>9610.1694915254247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2402.5423728813562</v>
      </c>
      <c r="AE19" s="59">
        <v>2402.5423728813562</v>
      </c>
      <c r="AF19" s="59">
        <v>2402.5423728813562</v>
      </c>
      <c r="AG19" s="59">
        <v>2402.5423728813562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</row>
    <row r="20" spans="1:45" hidden="1" x14ac:dyDescent="0.25">
      <c r="A20" s="58"/>
      <c r="B20" s="31"/>
      <c r="C20" s="9">
        <v>-24.406779661016948</v>
      </c>
      <c r="D20" s="9">
        <v>-24.406779661016948</v>
      </c>
      <c r="E20" s="9">
        <v>-16.779661016949152</v>
      </c>
      <c r="F20" s="9">
        <v>-16.779661016949152</v>
      </c>
      <c r="G20" s="9">
        <v>-16.779661016949152</v>
      </c>
      <c r="H20" s="9">
        <v>-16.779661016949152</v>
      </c>
      <c r="I20" s="9">
        <v>-16.779661016949152</v>
      </c>
      <c r="J20" s="9">
        <v>-16.779661016949152</v>
      </c>
      <c r="K20" s="9">
        <v>-50.041412548822876</v>
      </c>
      <c r="L20" s="9">
        <v>-46.22785322678898</v>
      </c>
      <c r="M20" s="9">
        <v>-179.27485935428393</v>
      </c>
      <c r="N20" s="59">
        <v>-178.51214748987715</v>
      </c>
      <c r="O20" s="59">
        <v>-234.39189006342502</v>
      </c>
      <c r="P20" s="59">
        <v>-234.39189006342502</v>
      </c>
      <c r="Q20" s="59">
        <v>-234.39189006342502</v>
      </c>
      <c r="R20" s="59">
        <v>-234.39189006342502</v>
      </c>
      <c r="S20" s="59">
        <v>-234.39189006342502</v>
      </c>
      <c r="T20" s="59">
        <v>-254.34894098254924</v>
      </c>
      <c r="U20" s="59">
        <v>-254.34894098254924</v>
      </c>
      <c r="V20" s="59">
        <v>-264.32746644211142</v>
      </c>
      <c r="W20" s="59">
        <v>-237.71806521661239</v>
      </c>
      <c r="X20" s="59">
        <v>-237.71806521661239</v>
      </c>
      <c r="Y20" s="59">
        <v>-237.71806521661239</v>
      </c>
      <c r="Z20" s="59">
        <v>-227.7395397570503</v>
      </c>
      <c r="AA20" s="59">
        <v>-199.79966847027634</v>
      </c>
      <c r="AB20" s="59">
        <v>-12.203389830508474</v>
      </c>
      <c r="AC20" s="59">
        <v>-12.203389830508474</v>
      </c>
      <c r="AD20" s="59">
        <v>2390.3389830508477</v>
      </c>
      <c r="AE20" s="59">
        <v>2390.3389830508477</v>
      </c>
      <c r="AF20" s="59">
        <v>2390.3389830508477</v>
      </c>
      <c r="AG20" s="59">
        <v>2390.3389830508477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</row>
    <row r="21" spans="1:45" hidden="1" x14ac:dyDescent="0.25">
      <c r="A21" s="19"/>
      <c r="B21" s="8"/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1067.0451857956773</v>
      </c>
      <c r="AF21" s="9">
        <v>3457.384168846525</v>
      </c>
      <c r="AG21" s="9">
        <v>5847.7231518973731</v>
      </c>
      <c r="AH21" s="9">
        <v>5847.7231518973731</v>
      </c>
      <c r="AI21" s="9">
        <v>5847.7231518973731</v>
      </c>
      <c r="AJ21" s="9">
        <v>5847.7231518973731</v>
      </c>
      <c r="AK21" s="9">
        <v>5847.7231518973731</v>
      </c>
      <c r="AL21" s="9">
        <v>5847.7231518973731</v>
      </c>
      <c r="AM21" s="9">
        <v>5847.7231518973731</v>
      </c>
      <c r="AN21" s="9">
        <v>5847.7231518973731</v>
      </c>
      <c r="AO21" s="9">
        <v>5847.7231518973731</v>
      </c>
      <c r="AP21" s="9">
        <v>5847.7231518973731</v>
      </c>
      <c r="AQ21" s="9">
        <v>5847.7231518973731</v>
      </c>
      <c r="AR21" s="9">
        <v>5847.7231518973731</v>
      </c>
      <c r="AS21" s="9">
        <v>5847.7231518973731</v>
      </c>
    </row>
    <row r="22" spans="1:45" hidden="1" x14ac:dyDescent="0.25">
      <c r="A22" s="19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59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idden="1" x14ac:dyDescent="0.25">
      <c r="A23" s="19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45" hidden="1" x14ac:dyDescent="0.25">
      <c r="A24" s="1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45" ht="15.75" hidden="1" thickBot="1" x14ac:dyDescent="0.3">
      <c r="A25" s="26"/>
      <c r="B25" s="33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34"/>
    </row>
    <row r="26" spans="1:45" s="39" customFormat="1" x14ac:dyDescent="0.25">
      <c r="A26" s="5" t="s">
        <v>41</v>
      </c>
      <c r="B26" s="36">
        <v>5847.7231518973731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1067.0451857956773</v>
      </c>
      <c r="AF26" s="36">
        <v>2390.3389830508477</v>
      </c>
      <c r="AG26" s="36">
        <v>2390.3389830508481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</row>
    <row r="30" spans="1:45" ht="15.75" thickBot="1" x14ac:dyDescent="0.3"/>
    <row r="31" spans="1:45" ht="30.75" thickBot="1" x14ac:dyDescent="0.3">
      <c r="A31" s="178" t="s">
        <v>133</v>
      </c>
      <c r="B31" s="179" t="s">
        <v>134</v>
      </c>
    </row>
    <row r="32" spans="1:45" ht="31.5" thickTop="1" thickBot="1" x14ac:dyDescent="0.3">
      <c r="A32" s="180" t="s">
        <v>139</v>
      </c>
      <c r="B32" s="182">
        <v>63000</v>
      </c>
    </row>
    <row r="33" spans="1:2" ht="15.75" thickBot="1" x14ac:dyDescent="0.3">
      <c r="A33" s="180" t="s">
        <v>140</v>
      </c>
      <c r="B33" s="182">
        <v>9610.1694915254247</v>
      </c>
    </row>
    <row r="34" spans="1:2" ht="30.75" thickBot="1" x14ac:dyDescent="0.3">
      <c r="A34" s="180" t="s">
        <v>141</v>
      </c>
      <c r="B34" s="182">
        <v>21804.926004228339</v>
      </c>
    </row>
    <row r="35" spans="1:2" ht="15.75" thickBot="1" x14ac:dyDescent="0.3">
      <c r="A35" s="180" t="s">
        <v>142</v>
      </c>
      <c r="B35" s="182">
        <v>3762.4463396280521</v>
      </c>
    </row>
    <row r="36" spans="1:2" ht="15.75" thickBot="1" x14ac:dyDescent="0.3">
      <c r="A36" s="181" t="s">
        <v>41</v>
      </c>
      <c r="B36" s="183">
        <v>5847.7231518973731</v>
      </c>
    </row>
  </sheetData>
  <pageMargins left="0.23622047244094491" right="0.23622047244094491" top="0.74803149606299213" bottom="0.74803149606299213" header="0.31496062992125984" footer="0.31496062992125984"/>
  <pageSetup paperSize="9" scale="75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showZeros="0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46.140625" customWidth="1"/>
    <col min="2" max="2" width="12.5703125" customWidth="1"/>
    <col min="3" max="33" width="10.42578125" customWidth="1"/>
  </cols>
  <sheetData>
    <row r="1" spans="1:45" ht="26.25" x14ac:dyDescent="0.4">
      <c r="A1" s="2" t="s">
        <v>56</v>
      </c>
    </row>
    <row r="2" spans="1:45" ht="9" customHeight="1" thickBot="1" x14ac:dyDescent="0.35">
      <c r="A2" s="1"/>
    </row>
    <row r="3" spans="1:45" ht="15.75" thickBot="1" x14ac:dyDescent="0.3">
      <c r="A3" s="3" t="s">
        <v>1</v>
      </c>
      <c r="B3" s="64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5">
      <c r="A4" s="18" t="s">
        <v>77</v>
      </c>
      <c r="B4" s="80">
        <v>0.125</v>
      </c>
      <c r="C4" s="69"/>
      <c r="D4" s="70"/>
      <c r="E4" s="7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1"/>
      <c r="AI4" s="71"/>
      <c r="AJ4" s="69"/>
      <c r="AK4" s="69"/>
      <c r="AL4" s="69"/>
      <c r="AM4" s="69"/>
      <c r="AN4" s="69"/>
      <c r="AO4" s="69"/>
      <c r="AP4" s="69"/>
      <c r="AQ4" s="69"/>
      <c r="AR4" s="69"/>
      <c r="AS4" s="69"/>
    </row>
    <row r="5" spans="1:45" x14ac:dyDescent="0.25">
      <c r="A5" s="19" t="s">
        <v>78</v>
      </c>
      <c r="B5" s="72">
        <v>0.9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</row>
    <row r="6" spans="1:45" ht="15.75" thickBot="1" x14ac:dyDescent="0.3">
      <c r="A6" s="19" t="s">
        <v>79</v>
      </c>
      <c r="B6" s="52">
        <v>55000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</row>
    <row r="7" spans="1:45" ht="15.75" hidden="1" thickBot="1" x14ac:dyDescent="0.3">
      <c r="A7" s="19"/>
      <c r="B7" s="65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</row>
    <row r="8" spans="1:45" ht="15.75" hidden="1" thickBot="1" x14ac:dyDescent="0.3">
      <c r="A8" s="19"/>
      <c r="B8" s="65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</row>
    <row r="9" spans="1:45" ht="15.75" hidden="1" thickBot="1" x14ac:dyDescent="0.3">
      <c r="A9" s="19"/>
      <c r="B9" s="65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</row>
    <row r="10" spans="1:45" ht="15.75" hidden="1" thickBot="1" x14ac:dyDescent="0.3">
      <c r="A10" s="26"/>
      <c r="B10" s="6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</row>
    <row r="11" spans="1:45" x14ac:dyDescent="0.25">
      <c r="A11" s="5" t="s">
        <v>80</v>
      </c>
      <c r="B11" s="67">
        <v>175989.36227461495</v>
      </c>
      <c r="C11" s="36">
        <v>5750.2117125000004</v>
      </c>
      <c r="D11" s="36">
        <v>2001.2387125</v>
      </c>
      <c r="E11" s="36">
        <v>12964.458101902657</v>
      </c>
      <c r="F11" s="36">
        <v>16713.431101902654</v>
      </c>
      <c r="G11" s="36">
        <v>12964.458101902657</v>
      </c>
      <c r="H11" s="36">
        <v>12964.458101902657</v>
      </c>
      <c r="I11" s="36">
        <v>14683.993048805311</v>
      </c>
      <c r="J11" s="36">
        <v>7053.0234933053098</v>
      </c>
      <c r="K11" s="36">
        <v>9376.5830655766968</v>
      </c>
      <c r="L11" s="36">
        <v>11454.095583570797</v>
      </c>
      <c r="M11" s="36">
        <v>7906.6223070803962</v>
      </c>
      <c r="N11" s="36">
        <v>9275.0040420728674</v>
      </c>
      <c r="O11" s="36">
        <v>10157.581094086092</v>
      </c>
      <c r="P11" s="36">
        <v>6360.7552190594542</v>
      </c>
      <c r="Q11" s="36">
        <v>6271.7779819492162</v>
      </c>
      <c r="R11" s="36">
        <v>9448.8040253845447</v>
      </c>
      <c r="S11" s="36">
        <v>5640.0170124750584</v>
      </c>
      <c r="T11" s="36">
        <v>2879.0743872698004</v>
      </c>
      <c r="U11" s="36">
        <v>6496.2920502008355</v>
      </c>
      <c r="V11" s="36">
        <v>5627.4831311679873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</row>
    <row r="12" spans="1:45" ht="15.75" thickBot="1" x14ac:dyDescent="0.3"/>
    <row r="13" spans="1:45" s="39" customFormat="1" x14ac:dyDescent="0.25">
      <c r="A13" s="62" t="s">
        <v>55</v>
      </c>
      <c r="B13" s="73">
        <v>55000</v>
      </c>
      <c r="C13" s="36">
        <v>5750.2117125000004</v>
      </c>
      <c r="D13" s="36">
        <v>2001.2387125</v>
      </c>
      <c r="E13" s="36">
        <v>12964.458101902657</v>
      </c>
      <c r="F13" s="36">
        <v>16713.431101902654</v>
      </c>
      <c r="G13" s="36">
        <v>12964.458101902657</v>
      </c>
      <c r="H13" s="36">
        <v>4606.2022692920291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</row>
    <row r="14" spans="1:45" s="54" customFormat="1" x14ac:dyDescent="0.25">
      <c r="A14" s="51" t="s">
        <v>145</v>
      </c>
      <c r="B14" s="52">
        <v>55000</v>
      </c>
      <c r="C14" s="5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38783.615961959731</v>
      </c>
      <c r="AE14" s="59">
        <v>16216.384038040269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</row>
    <row r="15" spans="1:45" x14ac:dyDescent="0.25">
      <c r="A15" s="58" t="s">
        <v>83</v>
      </c>
      <c r="B15" s="77">
        <v>0</v>
      </c>
      <c r="C15" s="59">
        <v>5750.2117125000004</v>
      </c>
      <c r="D15" s="59">
        <v>7751.4504250000009</v>
      </c>
      <c r="E15" s="59">
        <v>20715.908526902658</v>
      </c>
      <c r="F15" s="59">
        <v>37429.339628805312</v>
      </c>
      <c r="G15" s="59">
        <v>50393.797730707971</v>
      </c>
      <c r="H15" s="59">
        <v>55000</v>
      </c>
      <c r="I15" s="59">
        <v>55000</v>
      </c>
      <c r="J15" s="59">
        <v>55000</v>
      </c>
      <c r="K15" s="59">
        <v>55000</v>
      </c>
      <c r="L15" s="59">
        <v>55000</v>
      </c>
      <c r="M15" s="59">
        <v>55000</v>
      </c>
      <c r="N15" s="59">
        <v>55000</v>
      </c>
      <c r="O15" s="59">
        <v>55000</v>
      </c>
      <c r="P15" s="59">
        <v>55000</v>
      </c>
      <c r="Q15" s="59">
        <v>55000</v>
      </c>
      <c r="R15" s="59">
        <v>55000</v>
      </c>
      <c r="S15" s="59">
        <v>55000</v>
      </c>
      <c r="T15" s="59">
        <v>55000</v>
      </c>
      <c r="U15" s="59">
        <v>55000</v>
      </c>
      <c r="V15" s="59">
        <v>55000</v>
      </c>
      <c r="W15" s="59">
        <v>55000</v>
      </c>
      <c r="X15" s="59">
        <v>55000</v>
      </c>
      <c r="Y15" s="59">
        <v>55000</v>
      </c>
      <c r="Z15" s="59">
        <v>55000</v>
      </c>
      <c r="AA15" s="59">
        <v>55000</v>
      </c>
      <c r="AB15" s="59">
        <v>55000</v>
      </c>
      <c r="AC15" s="59">
        <v>55000</v>
      </c>
      <c r="AD15" s="59">
        <v>16216.384038040269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</row>
    <row r="16" spans="1:45" ht="29.25" customHeight="1" thickBot="1" x14ac:dyDescent="0.3">
      <c r="A16" s="49"/>
    </row>
    <row r="17" spans="1:45" s="38" customFormat="1" ht="15.75" thickBot="1" x14ac:dyDescent="0.3">
      <c r="A17" s="3" t="s">
        <v>1</v>
      </c>
      <c r="B17" s="4" t="s">
        <v>2</v>
      </c>
      <c r="C17" s="16">
        <v>41426</v>
      </c>
      <c r="D17" s="16">
        <v>41456</v>
      </c>
      <c r="E17" s="16">
        <v>41487</v>
      </c>
      <c r="F17" s="16">
        <v>41518</v>
      </c>
      <c r="G17" s="16">
        <v>41548</v>
      </c>
      <c r="H17" s="16">
        <v>41579</v>
      </c>
      <c r="I17" s="16">
        <v>41609</v>
      </c>
      <c r="J17" s="16">
        <v>41640</v>
      </c>
      <c r="K17" s="16">
        <v>41671</v>
      </c>
      <c r="L17" s="16">
        <v>41699</v>
      </c>
      <c r="M17" s="16">
        <v>41730</v>
      </c>
      <c r="N17" s="16">
        <v>41760</v>
      </c>
      <c r="O17" s="16">
        <v>41791</v>
      </c>
      <c r="P17" s="16">
        <v>41821</v>
      </c>
      <c r="Q17" s="16">
        <v>41852</v>
      </c>
      <c r="R17" s="16">
        <v>41883</v>
      </c>
      <c r="S17" s="16">
        <v>41913</v>
      </c>
      <c r="T17" s="16">
        <v>41944</v>
      </c>
      <c r="U17" s="16">
        <v>41974</v>
      </c>
      <c r="V17" s="16">
        <v>42005</v>
      </c>
      <c r="W17" s="16">
        <v>42036</v>
      </c>
      <c r="X17" s="16">
        <v>42064</v>
      </c>
      <c r="Y17" s="16">
        <v>42095</v>
      </c>
      <c r="Z17" s="16">
        <v>42125</v>
      </c>
      <c r="AA17" s="16">
        <v>42156</v>
      </c>
      <c r="AB17" s="16">
        <v>42186</v>
      </c>
      <c r="AC17" s="16">
        <v>42217</v>
      </c>
      <c r="AD17" s="16">
        <v>42248</v>
      </c>
      <c r="AE17" s="16">
        <v>42278</v>
      </c>
      <c r="AF17" s="16">
        <v>42309</v>
      </c>
      <c r="AG17" s="16">
        <v>42339</v>
      </c>
      <c r="AH17" s="16">
        <v>42370</v>
      </c>
      <c r="AI17" s="16">
        <v>42401</v>
      </c>
      <c r="AJ17" s="16">
        <v>42430</v>
      </c>
      <c r="AK17" s="16">
        <v>42461</v>
      </c>
      <c r="AL17" s="16">
        <v>42491</v>
      </c>
      <c r="AM17" s="16">
        <v>42522</v>
      </c>
      <c r="AN17" s="16">
        <v>42552</v>
      </c>
      <c r="AO17" s="16">
        <v>42583</v>
      </c>
      <c r="AP17" s="16">
        <v>42614</v>
      </c>
      <c r="AQ17" s="16">
        <v>42644</v>
      </c>
      <c r="AR17" s="16">
        <v>42675</v>
      </c>
      <c r="AS17" s="16">
        <v>42705</v>
      </c>
    </row>
    <row r="18" spans="1:45" x14ac:dyDescent="0.25">
      <c r="A18" s="18" t="s">
        <v>81</v>
      </c>
      <c r="B18" s="52">
        <v>121600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8400</v>
      </c>
      <c r="I18" s="9">
        <v>14700</v>
      </c>
      <c r="J18" s="9">
        <v>7100</v>
      </c>
      <c r="K18" s="9">
        <v>9400</v>
      </c>
      <c r="L18" s="9">
        <v>11500</v>
      </c>
      <c r="M18" s="9">
        <v>8000</v>
      </c>
      <c r="N18" s="9">
        <v>9300</v>
      </c>
      <c r="O18" s="9">
        <v>10200</v>
      </c>
      <c r="P18" s="9">
        <v>6400</v>
      </c>
      <c r="Q18" s="9">
        <v>6300</v>
      </c>
      <c r="R18" s="9">
        <v>9500</v>
      </c>
      <c r="S18" s="9">
        <v>5700</v>
      </c>
      <c r="T18" s="9">
        <v>2900</v>
      </c>
      <c r="U18" s="9">
        <v>6500</v>
      </c>
      <c r="V18" s="9">
        <v>5700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</row>
    <row r="19" spans="1:45" s="54" customFormat="1" x14ac:dyDescent="0.25">
      <c r="A19" s="51" t="s">
        <v>82</v>
      </c>
      <c r="B19" s="52">
        <v>121600.00000000001</v>
      </c>
      <c r="C19" s="5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15894.114517895539</v>
      </c>
      <c r="X19" s="59">
        <v>14950.870623832645</v>
      </c>
      <c r="Y19" s="59">
        <v>16954.892534974257</v>
      </c>
      <c r="Z19" s="59">
        <v>18019.413725352359</v>
      </c>
      <c r="AA19" s="59">
        <v>17509.726461621969</v>
      </c>
      <c r="AB19" s="59">
        <v>16169.2572902051</v>
      </c>
      <c r="AC19" s="59">
        <v>22101.724846118148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</row>
    <row r="20" spans="1:45" x14ac:dyDescent="0.25">
      <c r="A20" s="58" t="s">
        <v>83</v>
      </c>
      <c r="B20" s="77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8400</v>
      </c>
      <c r="I20" s="59">
        <v>23100</v>
      </c>
      <c r="J20" s="59">
        <v>30200</v>
      </c>
      <c r="K20" s="59">
        <v>39600</v>
      </c>
      <c r="L20" s="59">
        <v>51100</v>
      </c>
      <c r="M20" s="59">
        <v>59100</v>
      </c>
      <c r="N20" s="59">
        <v>68400</v>
      </c>
      <c r="O20" s="59">
        <v>78600</v>
      </c>
      <c r="P20" s="59">
        <v>85000</v>
      </c>
      <c r="Q20" s="59">
        <v>91300</v>
      </c>
      <c r="R20" s="59">
        <v>100800</v>
      </c>
      <c r="S20" s="59">
        <v>106500</v>
      </c>
      <c r="T20" s="59">
        <v>109400</v>
      </c>
      <c r="U20" s="59">
        <v>115900</v>
      </c>
      <c r="V20" s="59">
        <v>121600</v>
      </c>
      <c r="W20" s="59">
        <v>105705.88548210447</v>
      </c>
      <c r="X20" s="59">
        <v>90755.014858271825</v>
      </c>
      <c r="Y20" s="59">
        <v>73800.122323297575</v>
      </c>
      <c r="Z20" s="59">
        <v>55780.708597945217</v>
      </c>
      <c r="AA20" s="59">
        <v>38270.982136323248</v>
      </c>
      <c r="AB20" s="59">
        <v>22101.724846118148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</row>
    <row r="21" spans="1:45" x14ac:dyDescent="0.25">
      <c r="A21" s="19" t="s">
        <v>72</v>
      </c>
      <c r="B21" s="52">
        <v>15368.900398375632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87.5</v>
      </c>
      <c r="J21" s="9">
        <v>240.625</v>
      </c>
      <c r="K21" s="9">
        <v>314.58333333333331</v>
      </c>
      <c r="L21" s="9">
        <v>412.5</v>
      </c>
      <c r="M21" s="9">
        <v>532.29166666666663</v>
      </c>
      <c r="N21" s="9">
        <v>615.625</v>
      </c>
      <c r="O21" s="9">
        <v>712.5</v>
      </c>
      <c r="P21" s="9">
        <v>818.75</v>
      </c>
      <c r="Q21" s="9">
        <v>885.41666666666663</v>
      </c>
      <c r="R21" s="9">
        <v>951.04166666666663</v>
      </c>
      <c r="S21" s="9">
        <v>1050</v>
      </c>
      <c r="T21" s="9">
        <v>1109.375</v>
      </c>
      <c r="U21" s="9">
        <v>1139.5833333333333</v>
      </c>
      <c r="V21" s="9">
        <v>1207.2916666666667</v>
      </c>
      <c r="W21" s="9">
        <v>1266.6666666666667</v>
      </c>
      <c r="X21" s="9">
        <v>1101.1029737719216</v>
      </c>
      <c r="Y21" s="9">
        <v>945.36473810699817</v>
      </c>
      <c r="Z21" s="9">
        <v>768.75127420101637</v>
      </c>
      <c r="AA21" s="9">
        <v>581.04904789526267</v>
      </c>
      <c r="AB21" s="9">
        <v>398.65606392003383</v>
      </c>
      <c r="AC21" s="9">
        <v>230.22630048039738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</row>
  </sheetData>
  <pageMargins left="0.23622047244094491" right="0.23622047244094491" top="0.74803149606299213" bottom="0.74803149606299213" header="0.31496062992125984" footer="0.31496062992125984"/>
  <pageSetup paperSize="9" scale="75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2"/>
  <sheetViews>
    <sheetView showZero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46.85546875" style="100" customWidth="1"/>
    <col min="2" max="2" width="12.5703125" style="100" customWidth="1"/>
    <col min="3" max="45" width="9.140625" style="100" customWidth="1"/>
    <col min="46" max="16384" width="9.140625" style="100"/>
  </cols>
  <sheetData>
    <row r="1" spans="1:45" ht="26.25" x14ac:dyDescent="0.4">
      <c r="A1" s="99" t="s">
        <v>43</v>
      </c>
      <c r="C1" s="101">
        <v>2013</v>
      </c>
      <c r="D1" s="101">
        <v>2013</v>
      </c>
      <c r="E1" s="101">
        <v>2013</v>
      </c>
      <c r="F1" s="101">
        <v>2013</v>
      </c>
      <c r="G1" s="101">
        <v>2013</v>
      </c>
      <c r="H1" s="101">
        <v>2013</v>
      </c>
      <c r="I1" s="101">
        <v>2013</v>
      </c>
      <c r="J1" s="101">
        <v>2014</v>
      </c>
      <c r="K1" s="101">
        <v>2014</v>
      </c>
      <c r="L1" s="101">
        <v>2014</v>
      </c>
      <c r="M1" s="101">
        <v>2014</v>
      </c>
      <c r="N1" s="101">
        <v>2014</v>
      </c>
      <c r="O1" s="101">
        <v>2014</v>
      </c>
      <c r="P1" s="101">
        <v>2014</v>
      </c>
      <c r="Q1" s="101">
        <v>2014</v>
      </c>
      <c r="R1" s="101">
        <v>2014</v>
      </c>
      <c r="S1" s="101">
        <v>2014</v>
      </c>
      <c r="T1" s="101">
        <v>2014</v>
      </c>
      <c r="U1" s="101">
        <v>2014</v>
      </c>
      <c r="V1" s="101">
        <v>2015</v>
      </c>
      <c r="W1" s="101">
        <v>2015</v>
      </c>
      <c r="X1" s="101">
        <v>2015</v>
      </c>
      <c r="Y1" s="101">
        <v>2015</v>
      </c>
      <c r="Z1" s="101">
        <v>2015</v>
      </c>
      <c r="AA1" s="101">
        <v>2015</v>
      </c>
      <c r="AB1" s="101">
        <v>2015</v>
      </c>
      <c r="AC1" s="101">
        <v>2015</v>
      </c>
      <c r="AD1" s="101">
        <v>2015</v>
      </c>
      <c r="AE1" s="101">
        <v>2015</v>
      </c>
      <c r="AF1" s="101">
        <v>2015</v>
      </c>
      <c r="AG1" s="101">
        <v>2015</v>
      </c>
      <c r="AH1" s="101">
        <v>2016</v>
      </c>
      <c r="AI1" s="101">
        <v>2016</v>
      </c>
      <c r="AJ1" s="101">
        <v>2016</v>
      </c>
      <c r="AK1" s="101">
        <v>2016</v>
      </c>
      <c r="AL1" s="101">
        <v>2016</v>
      </c>
      <c r="AM1" s="101">
        <v>2016</v>
      </c>
      <c r="AN1" s="101">
        <v>2016</v>
      </c>
      <c r="AO1" s="101">
        <v>2016</v>
      </c>
      <c r="AP1" s="101">
        <v>2016</v>
      </c>
      <c r="AQ1" s="101">
        <v>2016</v>
      </c>
      <c r="AR1" s="101">
        <v>2016</v>
      </c>
      <c r="AS1" s="101">
        <v>2016</v>
      </c>
    </row>
    <row r="2" spans="1:45" ht="9" customHeight="1" x14ac:dyDescent="0.3">
      <c r="A2" s="102"/>
      <c r="C2" s="167" t="s">
        <v>124</v>
      </c>
      <c r="D2" s="167" t="s">
        <v>114</v>
      </c>
      <c r="E2" s="167" t="s">
        <v>114</v>
      </c>
      <c r="F2" s="167" t="s">
        <v>114</v>
      </c>
      <c r="G2" s="167" t="s">
        <v>115</v>
      </c>
      <c r="H2" s="167" t="s">
        <v>115</v>
      </c>
      <c r="I2" s="167" t="s">
        <v>115</v>
      </c>
      <c r="J2" s="167" t="s">
        <v>116</v>
      </c>
      <c r="K2" s="167" t="s">
        <v>116</v>
      </c>
      <c r="L2" s="167" t="s">
        <v>116</v>
      </c>
      <c r="M2" s="167" t="s">
        <v>117</v>
      </c>
      <c r="N2" s="167" t="s">
        <v>117</v>
      </c>
      <c r="O2" s="167" t="s">
        <v>117</v>
      </c>
      <c r="P2" s="167" t="s">
        <v>118</v>
      </c>
      <c r="Q2" s="167" t="s">
        <v>118</v>
      </c>
      <c r="R2" s="167" t="s">
        <v>118</v>
      </c>
      <c r="S2" s="167" t="s">
        <v>119</v>
      </c>
      <c r="T2" s="167" t="s">
        <v>119</v>
      </c>
      <c r="U2" s="167" t="s">
        <v>119</v>
      </c>
      <c r="V2" s="167" t="s">
        <v>120</v>
      </c>
      <c r="W2" s="167" t="s">
        <v>120</v>
      </c>
      <c r="X2" s="167" t="s">
        <v>120</v>
      </c>
      <c r="Y2" s="167" t="s">
        <v>121</v>
      </c>
      <c r="Z2" s="167" t="s">
        <v>121</v>
      </c>
      <c r="AA2" s="167" t="s">
        <v>121</v>
      </c>
      <c r="AB2" s="167" t="s">
        <v>122</v>
      </c>
      <c r="AC2" s="167" t="s">
        <v>122</v>
      </c>
      <c r="AD2" s="167" t="s">
        <v>122</v>
      </c>
      <c r="AE2" s="167" t="s">
        <v>123</v>
      </c>
      <c r="AF2" s="167" t="s">
        <v>123</v>
      </c>
      <c r="AG2" s="167" t="s">
        <v>123</v>
      </c>
      <c r="AH2" s="167" t="s">
        <v>125</v>
      </c>
      <c r="AI2" s="167" t="s">
        <v>125</v>
      </c>
      <c r="AJ2" s="167" t="s">
        <v>125</v>
      </c>
      <c r="AK2" s="167" t="s">
        <v>126</v>
      </c>
      <c r="AL2" s="167" t="s">
        <v>126</v>
      </c>
      <c r="AM2" s="167" t="s">
        <v>126</v>
      </c>
      <c r="AN2" s="167" t="s">
        <v>127</v>
      </c>
      <c r="AO2" s="167" t="s">
        <v>127</v>
      </c>
      <c r="AP2" s="167" t="s">
        <v>127</v>
      </c>
      <c r="AQ2" s="167" t="s">
        <v>128</v>
      </c>
      <c r="AR2" s="167" t="s">
        <v>128</v>
      </c>
      <c r="AS2" s="167" t="s">
        <v>128</v>
      </c>
    </row>
    <row r="3" spans="1:45" ht="15.75" thickBot="1" x14ac:dyDescent="0.3">
      <c r="A3" s="147" t="s">
        <v>1</v>
      </c>
      <c r="B3" s="148" t="s">
        <v>2</v>
      </c>
      <c r="C3" s="149">
        <v>41426</v>
      </c>
      <c r="D3" s="149">
        <v>41456</v>
      </c>
      <c r="E3" s="149">
        <v>41487</v>
      </c>
      <c r="F3" s="149">
        <v>41518</v>
      </c>
      <c r="G3" s="149">
        <v>41548</v>
      </c>
      <c r="H3" s="149">
        <v>41579</v>
      </c>
      <c r="I3" s="149">
        <v>41609</v>
      </c>
      <c r="J3" s="149">
        <v>41640</v>
      </c>
      <c r="K3" s="149">
        <v>41671</v>
      </c>
      <c r="L3" s="149">
        <v>41699</v>
      </c>
      <c r="M3" s="149">
        <v>41730</v>
      </c>
      <c r="N3" s="149">
        <v>41760</v>
      </c>
      <c r="O3" s="149">
        <v>41791</v>
      </c>
      <c r="P3" s="149">
        <v>41821</v>
      </c>
      <c r="Q3" s="149">
        <v>41852</v>
      </c>
      <c r="R3" s="149">
        <v>41883</v>
      </c>
      <c r="S3" s="149">
        <v>41913</v>
      </c>
      <c r="T3" s="149">
        <v>41944</v>
      </c>
      <c r="U3" s="149">
        <v>41974</v>
      </c>
      <c r="V3" s="149">
        <v>42005</v>
      </c>
      <c r="W3" s="149">
        <v>42036</v>
      </c>
      <c r="X3" s="149">
        <v>42064</v>
      </c>
      <c r="Y3" s="149">
        <v>42095</v>
      </c>
      <c r="Z3" s="149">
        <v>42125</v>
      </c>
      <c r="AA3" s="149">
        <v>42156</v>
      </c>
      <c r="AB3" s="149">
        <v>42186</v>
      </c>
      <c r="AC3" s="149">
        <v>42217</v>
      </c>
      <c r="AD3" s="149">
        <v>42248</v>
      </c>
      <c r="AE3" s="149">
        <v>42278</v>
      </c>
      <c r="AF3" s="149">
        <v>42309</v>
      </c>
      <c r="AG3" s="149">
        <v>42339</v>
      </c>
      <c r="AH3" s="149">
        <v>42370</v>
      </c>
      <c r="AI3" s="149">
        <v>42401</v>
      </c>
      <c r="AJ3" s="149">
        <v>42430</v>
      </c>
      <c r="AK3" s="149">
        <v>42461</v>
      </c>
      <c r="AL3" s="149">
        <v>42491</v>
      </c>
      <c r="AM3" s="149">
        <v>42522</v>
      </c>
      <c r="AN3" s="149">
        <v>42552</v>
      </c>
      <c r="AO3" s="149">
        <v>42583</v>
      </c>
      <c r="AP3" s="149">
        <v>42614</v>
      </c>
      <c r="AQ3" s="149">
        <v>42644</v>
      </c>
      <c r="AR3" s="149">
        <v>42675</v>
      </c>
      <c r="AS3" s="149">
        <v>42705</v>
      </c>
    </row>
    <row r="4" spans="1:45" ht="13.5" customHeight="1" x14ac:dyDescent="0.25">
      <c r="A4" s="130" t="s">
        <v>0</v>
      </c>
      <c r="B4" s="131"/>
    </row>
    <row r="5" spans="1:45" ht="13.5" customHeight="1" x14ac:dyDescent="0.25">
      <c r="A5" s="132" t="s">
        <v>111</v>
      </c>
      <c r="B5" s="133">
        <v>273512.30790944077</v>
      </c>
      <c r="C5" s="108">
        <v>0</v>
      </c>
      <c r="D5" s="108">
        <v>0</v>
      </c>
      <c r="E5" s="108">
        <v>2116.9380530973453</v>
      </c>
      <c r="F5" s="108">
        <v>2116.9380530973453</v>
      </c>
      <c r="G5" s="108">
        <v>2116.9380530973453</v>
      </c>
      <c r="H5" s="108">
        <v>2116.9380530973453</v>
      </c>
      <c r="I5" s="108">
        <v>4233.8761061946907</v>
      </c>
      <c r="J5" s="108">
        <v>4233.8761061946907</v>
      </c>
      <c r="K5" s="108">
        <v>4276.2148672566373</v>
      </c>
      <c r="L5" s="108">
        <v>4318.9770159292038</v>
      </c>
      <c r="M5" s="108">
        <v>10905.41696522124</v>
      </c>
      <c r="N5" s="108">
        <v>11014.471134873453</v>
      </c>
      <c r="O5" s="108">
        <v>11124.615846222188</v>
      </c>
      <c r="P5" s="108">
        <v>11235.86200468441</v>
      </c>
      <c r="Q5" s="108">
        <v>11348.220624731253</v>
      </c>
      <c r="R5" s="108">
        <v>11461.702830978567</v>
      </c>
      <c r="S5" s="108">
        <v>11576.319859288351</v>
      </c>
      <c r="T5" s="108">
        <v>11692.083057881237</v>
      </c>
      <c r="U5" s="108">
        <v>11809.003888460047</v>
      </c>
      <c r="V5" s="108">
        <v>12045.18396622925</v>
      </c>
      <c r="W5" s="108">
        <v>12286.087645553833</v>
      </c>
      <c r="X5" s="108">
        <v>12531.809398464911</v>
      </c>
      <c r="Y5" s="108">
        <v>12782.445586434209</v>
      </c>
      <c r="Z5" s="108">
        <v>12910.270042298551</v>
      </c>
      <c r="AA5" s="108">
        <v>13039.372742721534</v>
      </c>
      <c r="AB5" s="108">
        <v>13169.766470148752</v>
      </c>
      <c r="AC5" s="108">
        <v>10641.171307880191</v>
      </c>
      <c r="AD5" s="108">
        <v>10747.583020958993</v>
      </c>
      <c r="AE5" s="108">
        <v>10855.058851168584</v>
      </c>
      <c r="AF5" s="108">
        <v>10963.609439680271</v>
      </c>
      <c r="AG5" s="108">
        <v>13841.556917596343</v>
      </c>
      <c r="AH5" s="108">
        <v>0</v>
      </c>
      <c r="AI5" s="108">
        <v>0</v>
      </c>
      <c r="AJ5" s="108">
        <v>0</v>
      </c>
      <c r="AK5" s="108">
        <v>0</v>
      </c>
      <c r="AL5" s="108">
        <v>0</v>
      </c>
      <c r="AM5" s="108">
        <v>0</v>
      </c>
      <c r="AN5" s="108">
        <v>0</v>
      </c>
      <c r="AO5" s="108">
        <v>0</v>
      </c>
      <c r="AP5" s="108">
        <v>0</v>
      </c>
      <c r="AQ5" s="108">
        <v>0</v>
      </c>
      <c r="AR5" s="108">
        <v>0</v>
      </c>
      <c r="AS5" s="108">
        <v>0</v>
      </c>
    </row>
    <row r="6" spans="1:45" ht="13.5" customHeight="1" x14ac:dyDescent="0.25">
      <c r="A6" s="132" t="s">
        <v>112</v>
      </c>
      <c r="B6" s="133">
        <v>398793.38954394095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08">
        <v>4201.2269938650306</v>
      </c>
      <c r="N6" s="108">
        <v>4243.2392638036818</v>
      </c>
      <c r="O6" s="108">
        <v>4285.6716564417184</v>
      </c>
      <c r="P6" s="108">
        <v>4328.5283730061356</v>
      </c>
      <c r="Q6" s="108">
        <v>4371.8136567361971</v>
      </c>
      <c r="R6" s="108">
        <v>4415.5317933035585</v>
      </c>
      <c r="S6" s="108">
        <v>4459.6871112365943</v>
      </c>
      <c r="T6" s="108">
        <v>4504.2839823489612</v>
      </c>
      <c r="U6" s="108">
        <v>4549.3268221724502</v>
      </c>
      <c r="V6" s="108">
        <v>4594.8200903941743</v>
      </c>
      <c r="W6" s="108">
        <v>23203.84145649058</v>
      </c>
      <c r="X6" s="108">
        <v>23435.879871055487</v>
      </c>
      <c r="Y6" s="108">
        <v>23670.238669766044</v>
      </c>
      <c r="Z6" s="108">
        <v>23906.9410564637</v>
      </c>
      <c r="AA6" s="108">
        <v>24146.01046702834</v>
      </c>
      <c r="AB6" s="108">
        <v>24387.470571698625</v>
      </c>
      <c r="AC6" s="108">
        <v>24631.34527741561</v>
      </c>
      <c r="AD6" s="108">
        <v>24877.658730189771</v>
      </c>
      <c r="AE6" s="108">
        <v>25126.435317491665</v>
      </c>
      <c r="AF6" s="108">
        <v>25377.699670666581</v>
      </c>
      <c r="AG6" s="108">
        <v>25631.476667373248</v>
      </c>
      <c r="AH6" s="108">
        <v>25887.791434046983</v>
      </c>
      <c r="AI6" s="108">
        <v>26146.669348387451</v>
      </c>
      <c r="AJ6" s="108">
        <v>26408.136041871323</v>
      </c>
      <c r="AK6" s="108">
        <v>8001.6652206870131</v>
      </c>
      <c r="AL6" s="108">
        <v>0</v>
      </c>
      <c r="AM6" s="108">
        <v>0</v>
      </c>
      <c r="AN6" s="108">
        <v>0</v>
      </c>
      <c r="AO6" s="108">
        <v>0</v>
      </c>
      <c r="AP6" s="108">
        <v>0</v>
      </c>
      <c r="AQ6" s="108">
        <v>0</v>
      </c>
      <c r="AR6" s="108">
        <v>0</v>
      </c>
      <c r="AS6" s="108">
        <v>0</v>
      </c>
    </row>
    <row r="7" spans="1:45" ht="13.5" customHeight="1" x14ac:dyDescent="0.25">
      <c r="A7" s="132" t="s">
        <v>113</v>
      </c>
      <c r="B7" s="133">
        <v>63000</v>
      </c>
      <c r="C7" s="108">
        <v>0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0</v>
      </c>
      <c r="AD7" s="108">
        <v>15750</v>
      </c>
      <c r="AE7" s="108">
        <v>15750</v>
      </c>
      <c r="AF7" s="108">
        <v>15750</v>
      </c>
      <c r="AG7" s="108">
        <v>15750</v>
      </c>
      <c r="AH7" s="108">
        <v>0</v>
      </c>
      <c r="AI7" s="108">
        <v>0</v>
      </c>
      <c r="AJ7" s="108">
        <v>0</v>
      </c>
      <c r="AK7" s="108">
        <v>0</v>
      </c>
      <c r="AL7" s="108">
        <v>0</v>
      </c>
      <c r="AM7" s="108">
        <v>0</v>
      </c>
      <c r="AN7" s="108">
        <v>0</v>
      </c>
      <c r="AO7" s="108">
        <v>0</v>
      </c>
      <c r="AP7" s="108">
        <v>0</v>
      </c>
      <c r="AQ7" s="108">
        <v>0</v>
      </c>
      <c r="AR7" s="108">
        <v>0</v>
      </c>
      <c r="AS7" s="108">
        <v>0</v>
      </c>
    </row>
    <row r="8" spans="1:45" x14ac:dyDescent="0.25">
      <c r="A8" s="137" t="s">
        <v>45</v>
      </c>
      <c r="B8" s="138">
        <v>735305.69745338149</v>
      </c>
      <c r="C8" s="129">
        <v>0</v>
      </c>
      <c r="D8" s="128">
        <v>0</v>
      </c>
      <c r="E8" s="128">
        <v>2116.9380530973453</v>
      </c>
      <c r="F8" s="128">
        <v>2116.9380530973453</v>
      </c>
      <c r="G8" s="128">
        <v>2116.9380530973453</v>
      </c>
      <c r="H8" s="128">
        <v>2116.9380530973453</v>
      </c>
      <c r="I8" s="128">
        <v>4233.8761061946907</v>
      </c>
      <c r="J8" s="128">
        <v>4233.8761061946907</v>
      </c>
      <c r="K8" s="128">
        <v>4276.2148672566373</v>
      </c>
      <c r="L8" s="128">
        <v>4318.9770159292038</v>
      </c>
      <c r="M8" s="128">
        <v>15106.643959086272</v>
      </c>
      <c r="N8" s="128">
        <v>15257.710398677134</v>
      </c>
      <c r="O8" s="128">
        <v>15410.287502663907</v>
      </c>
      <c r="P8" s="128">
        <v>15564.390377690546</v>
      </c>
      <c r="Q8" s="128">
        <v>15720.034281467451</v>
      </c>
      <c r="R8" s="128">
        <v>15877.234624282126</v>
      </c>
      <c r="S8" s="128">
        <v>16036.006970524944</v>
      </c>
      <c r="T8" s="128">
        <v>16196.367040230198</v>
      </c>
      <c r="U8" s="128">
        <v>16358.330710632497</v>
      </c>
      <c r="V8" s="128">
        <v>16640.004056623424</v>
      </c>
      <c r="W8" s="128">
        <v>35489.929102044414</v>
      </c>
      <c r="X8" s="128">
        <v>35967.689269520401</v>
      </c>
      <c r="Y8" s="128">
        <v>36452.684256200257</v>
      </c>
      <c r="Z8" s="128">
        <v>36817.211098762251</v>
      </c>
      <c r="AA8" s="128">
        <v>37185.383209749874</v>
      </c>
      <c r="AB8" s="128">
        <v>37557.237041847373</v>
      </c>
      <c r="AC8" s="128">
        <v>35272.516585295802</v>
      </c>
      <c r="AD8" s="128">
        <v>51375.241751148766</v>
      </c>
      <c r="AE8" s="128">
        <v>51731.494168660247</v>
      </c>
      <c r="AF8" s="128">
        <v>52091.309110346854</v>
      </c>
      <c r="AG8" s="128">
        <v>55223.033584969591</v>
      </c>
      <c r="AH8" s="128">
        <v>25887.791434046983</v>
      </c>
      <c r="AI8" s="128">
        <v>26146.669348387451</v>
      </c>
      <c r="AJ8" s="128">
        <v>26408.136041871323</v>
      </c>
      <c r="AK8" s="128">
        <v>8001.6652206870131</v>
      </c>
      <c r="AL8" s="128">
        <v>0</v>
      </c>
      <c r="AM8" s="128">
        <v>0</v>
      </c>
      <c r="AN8" s="128">
        <v>0</v>
      </c>
      <c r="AO8" s="128">
        <v>0</v>
      </c>
      <c r="AP8" s="128">
        <v>0</v>
      </c>
      <c r="AQ8" s="128">
        <v>0</v>
      </c>
      <c r="AR8" s="128">
        <v>0</v>
      </c>
      <c r="AS8" s="128">
        <v>0</v>
      </c>
    </row>
    <row r="9" spans="1:45" ht="6" customHeight="1" x14ac:dyDescent="0.25">
      <c r="A9" s="131"/>
      <c r="B9" s="13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45" ht="13.5" customHeight="1" x14ac:dyDescent="0.25">
      <c r="A10" s="130" t="s">
        <v>46</v>
      </c>
      <c r="B10" s="13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45" ht="13.5" customHeight="1" x14ac:dyDescent="0.25">
      <c r="A11" s="132" t="s">
        <v>66</v>
      </c>
      <c r="B11" s="133">
        <v>39882.830999999991</v>
      </c>
      <c r="C11" s="108">
        <v>3748.973</v>
      </c>
      <c r="D11" s="108">
        <v>0</v>
      </c>
      <c r="E11" s="108">
        <v>0</v>
      </c>
      <c r="F11" s="108">
        <v>3748.973</v>
      </c>
      <c r="G11" s="108">
        <v>0</v>
      </c>
      <c r="H11" s="108">
        <v>0</v>
      </c>
      <c r="I11" s="108">
        <v>3748.973</v>
      </c>
      <c r="J11" s="108">
        <v>0</v>
      </c>
      <c r="K11" s="108">
        <v>0</v>
      </c>
      <c r="L11" s="108">
        <v>2047.3579999999999</v>
      </c>
      <c r="M11" s="108">
        <v>0</v>
      </c>
      <c r="N11" s="108">
        <v>0</v>
      </c>
      <c r="O11" s="108">
        <v>3748.973</v>
      </c>
      <c r="P11" s="108">
        <v>0</v>
      </c>
      <c r="Q11" s="108">
        <v>0</v>
      </c>
      <c r="R11" s="108">
        <v>3748.973</v>
      </c>
      <c r="S11" s="108">
        <v>0</v>
      </c>
      <c r="T11" s="108">
        <v>0</v>
      </c>
      <c r="U11" s="108">
        <v>3748.973</v>
      </c>
      <c r="V11" s="108">
        <v>0</v>
      </c>
      <c r="W11" s="108">
        <v>0</v>
      </c>
      <c r="X11" s="108">
        <v>2047.3579999999999</v>
      </c>
      <c r="Y11" s="108">
        <v>0</v>
      </c>
      <c r="Z11" s="108">
        <v>0</v>
      </c>
      <c r="AA11" s="108">
        <v>3748.973</v>
      </c>
      <c r="AB11" s="108">
        <v>0</v>
      </c>
      <c r="AC11" s="108">
        <v>0</v>
      </c>
      <c r="AD11" s="108">
        <v>3748.973</v>
      </c>
      <c r="AE11" s="108">
        <v>0</v>
      </c>
      <c r="AF11" s="108">
        <v>0</v>
      </c>
      <c r="AG11" s="108">
        <v>3748.973</v>
      </c>
      <c r="AH11" s="108">
        <v>0</v>
      </c>
      <c r="AI11" s="108">
        <v>0</v>
      </c>
      <c r="AJ11" s="108">
        <v>2047.3579999999999</v>
      </c>
      <c r="AK11" s="108">
        <v>0</v>
      </c>
      <c r="AL11" s="108"/>
      <c r="AM11" s="108"/>
      <c r="AN11" s="108"/>
      <c r="AO11" s="108"/>
      <c r="AP11" s="108"/>
      <c r="AQ11" s="108"/>
      <c r="AR11" s="108"/>
      <c r="AS11" s="108"/>
    </row>
    <row r="12" spans="1:45" ht="13.5" customHeight="1" x14ac:dyDescent="0.25">
      <c r="A12" s="132" t="s">
        <v>47</v>
      </c>
      <c r="B12" s="133">
        <v>1000</v>
      </c>
      <c r="C12" s="108">
        <v>100</v>
      </c>
      <c r="D12" s="108">
        <v>100</v>
      </c>
      <c r="E12" s="108">
        <v>50</v>
      </c>
      <c r="F12" s="108">
        <v>50</v>
      </c>
      <c r="G12" s="108">
        <v>50</v>
      </c>
      <c r="H12" s="108">
        <v>50</v>
      </c>
      <c r="I12" s="108">
        <v>50</v>
      </c>
      <c r="J12" s="108">
        <v>50</v>
      </c>
      <c r="K12" s="108">
        <v>50</v>
      </c>
      <c r="L12" s="108">
        <v>25</v>
      </c>
      <c r="M12" s="108">
        <v>25</v>
      </c>
      <c r="N12" s="108">
        <v>20</v>
      </c>
      <c r="O12" s="108">
        <v>20</v>
      </c>
      <c r="P12" s="108">
        <v>20</v>
      </c>
      <c r="Q12" s="108">
        <v>20</v>
      </c>
      <c r="R12" s="108">
        <v>20</v>
      </c>
      <c r="S12" s="108">
        <v>20</v>
      </c>
      <c r="T12" s="108">
        <v>20</v>
      </c>
      <c r="U12" s="108">
        <v>20</v>
      </c>
      <c r="V12" s="108">
        <v>20</v>
      </c>
      <c r="W12" s="108">
        <v>20</v>
      </c>
      <c r="X12" s="108">
        <v>20</v>
      </c>
      <c r="Y12" s="108">
        <v>20</v>
      </c>
      <c r="Z12" s="108">
        <v>20</v>
      </c>
      <c r="AA12" s="108">
        <v>20</v>
      </c>
      <c r="AB12" s="108">
        <v>20</v>
      </c>
      <c r="AC12" s="108">
        <v>20</v>
      </c>
      <c r="AD12" s="108">
        <v>20</v>
      </c>
      <c r="AE12" s="108">
        <v>20</v>
      </c>
      <c r="AF12" s="108">
        <v>20</v>
      </c>
      <c r="AG12" s="108">
        <v>20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0</v>
      </c>
    </row>
    <row r="13" spans="1:45" ht="13.5" customHeight="1" x14ac:dyDescent="0.25">
      <c r="A13" s="132" t="s">
        <v>65</v>
      </c>
      <c r="B13" s="133">
        <v>10500</v>
      </c>
      <c r="C13" s="108">
        <v>300</v>
      </c>
      <c r="D13" s="108">
        <v>300</v>
      </c>
      <c r="E13" s="108">
        <v>300</v>
      </c>
      <c r="F13" s="108">
        <v>300</v>
      </c>
      <c r="G13" s="108">
        <v>300</v>
      </c>
      <c r="H13" s="108">
        <v>300</v>
      </c>
      <c r="I13" s="108">
        <v>300</v>
      </c>
      <c r="J13" s="108">
        <v>300</v>
      </c>
      <c r="K13" s="108">
        <v>300</v>
      </c>
      <c r="L13" s="108">
        <v>300</v>
      </c>
      <c r="M13" s="108">
        <v>300</v>
      </c>
      <c r="N13" s="108">
        <v>300</v>
      </c>
      <c r="O13" s="108">
        <v>300</v>
      </c>
      <c r="P13" s="108">
        <v>300</v>
      </c>
      <c r="Q13" s="108">
        <v>300</v>
      </c>
      <c r="R13" s="108">
        <v>300</v>
      </c>
      <c r="S13" s="108">
        <v>300</v>
      </c>
      <c r="T13" s="108">
        <v>300</v>
      </c>
      <c r="U13" s="108">
        <v>300</v>
      </c>
      <c r="V13" s="108">
        <v>300</v>
      </c>
      <c r="W13" s="108">
        <v>300</v>
      </c>
      <c r="X13" s="108">
        <v>300</v>
      </c>
      <c r="Y13" s="108">
        <v>300</v>
      </c>
      <c r="Z13" s="108">
        <v>300</v>
      </c>
      <c r="AA13" s="108">
        <v>300</v>
      </c>
      <c r="AB13" s="108">
        <v>300</v>
      </c>
      <c r="AC13" s="108">
        <v>300</v>
      </c>
      <c r="AD13" s="108">
        <v>300</v>
      </c>
      <c r="AE13" s="108">
        <v>300</v>
      </c>
      <c r="AF13" s="108">
        <v>300</v>
      </c>
      <c r="AG13" s="108">
        <v>300</v>
      </c>
      <c r="AH13" s="108">
        <v>300</v>
      </c>
      <c r="AI13" s="108">
        <v>300</v>
      </c>
      <c r="AJ13" s="108">
        <v>300</v>
      </c>
      <c r="AK13" s="108">
        <v>300</v>
      </c>
      <c r="AL13" s="108">
        <v>0</v>
      </c>
      <c r="AM13" s="108">
        <v>0</v>
      </c>
      <c r="AN13" s="108">
        <v>0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</row>
    <row r="14" spans="1:45" x14ac:dyDescent="0.25">
      <c r="A14" s="137" t="s">
        <v>48</v>
      </c>
      <c r="B14" s="138">
        <v>51382.830999999991</v>
      </c>
      <c r="C14" s="129">
        <v>4148.973</v>
      </c>
      <c r="D14" s="128">
        <v>400</v>
      </c>
      <c r="E14" s="128">
        <v>350</v>
      </c>
      <c r="F14" s="128">
        <v>4098.973</v>
      </c>
      <c r="G14" s="128">
        <v>350</v>
      </c>
      <c r="H14" s="128">
        <v>350</v>
      </c>
      <c r="I14" s="128">
        <v>4098.973</v>
      </c>
      <c r="J14" s="128">
        <v>350</v>
      </c>
      <c r="K14" s="128">
        <v>350</v>
      </c>
      <c r="L14" s="128">
        <v>2372.3580000000002</v>
      </c>
      <c r="M14" s="128">
        <v>325</v>
      </c>
      <c r="N14" s="128">
        <v>320</v>
      </c>
      <c r="O14" s="128">
        <v>4068.973</v>
      </c>
      <c r="P14" s="128">
        <v>320</v>
      </c>
      <c r="Q14" s="128">
        <v>320</v>
      </c>
      <c r="R14" s="128">
        <v>4068.973</v>
      </c>
      <c r="S14" s="128">
        <v>320</v>
      </c>
      <c r="T14" s="128">
        <v>320</v>
      </c>
      <c r="U14" s="128">
        <v>4068.973</v>
      </c>
      <c r="V14" s="128">
        <v>320</v>
      </c>
      <c r="W14" s="128">
        <v>320</v>
      </c>
      <c r="X14" s="128">
        <v>2367.3580000000002</v>
      </c>
      <c r="Y14" s="128">
        <v>320</v>
      </c>
      <c r="Z14" s="128">
        <v>320</v>
      </c>
      <c r="AA14" s="128">
        <v>4068.973</v>
      </c>
      <c r="AB14" s="128">
        <v>320</v>
      </c>
      <c r="AC14" s="128">
        <v>320</v>
      </c>
      <c r="AD14" s="128">
        <v>4068.973</v>
      </c>
      <c r="AE14" s="128">
        <v>320</v>
      </c>
      <c r="AF14" s="128">
        <v>320</v>
      </c>
      <c r="AG14" s="128">
        <v>4068.973</v>
      </c>
      <c r="AH14" s="128">
        <v>300</v>
      </c>
      <c r="AI14" s="128">
        <v>300</v>
      </c>
      <c r="AJ14" s="128">
        <v>2347.3580000000002</v>
      </c>
      <c r="AK14" s="128">
        <v>300</v>
      </c>
      <c r="AL14" s="128">
        <v>0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</row>
    <row r="15" spans="1:45" ht="6" customHeight="1" x14ac:dyDescent="0.25">
      <c r="A15" s="131"/>
      <c r="B15" s="131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45" ht="13.5" customHeight="1" x14ac:dyDescent="0.25">
      <c r="A16" s="130" t="s">
        <v>49</v>
      </c>
      <c r="B16" s="131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45" ht="13.5" customHeight="1" x14ac:dyDescent="0.25">
      <c r="A17" s="132" t="s">
        <v>38</v>
      </c>
      <c r="B17" s="133">
        <v>5847.7231518973731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1067.0451857956773</v>
      </c>
      <c r="AF17" s="108">
        <v>2390.3389830508477</v>
      </c>
      <c r="AG17" s="108">
        <v>2390.3389830508481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</row>
    <row r="18" spans="1:45" ht="13.5" customHeight="1" x14ac:dyDescent="0.25">
      <c r="A18" s="132" t="s">
        <v>50</v>
      </c>
      <c r="B18" s="133">
        <v>54677.67433062174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3367.2903211247426</v>
      </c>
      <c r="W18" s="108">
        <v>703.78199327159314</v>
      </c>
      <c r="X18" s="108">
        <v>347.79662482331918</v>
      </c>
      <c r="Y18" s="108">
        <v>809.19683478853551</v>
      </c>
      <c r="Z18" s="108">
        <v>855.11781861417046</v>
      </c>
      <c r="AA18" s="108">
        <v>153.56793783020404</v>
      </c>
      <c r="AB18" s="108">
        <v>18872.739544366119</v>
      </c>
      <c r="AC18" s="108">
        <v>3139.0905326336742</v>
      </c>
      <c r="AD18" s="108">
        <v>4213.3621267490671</v>
      </c>
      <c r="AE18" s="108">
        <v>4995.948347408179</v>
      </c>
      <c r="AF18" s="108">
        <v>5029.0678842738853</v>
      </c>
      <c r="AG18" s="108">
        <v>4542.2526270216104</v>
      </c>
      <c r="AH18" s="108">
        <v>2425.0136087531864</v>
      </c>
      <c r="AI18" s="108">
        <v>2449.8637448407185</v>
      </c>
      <c r="AJ18" s="108">
        <v>2065.4907822891255</v>
      </c>
      <c r="AK18" s="108">
        <v>708.09360183360991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</row>
    <row r="19" spans="1:45" ht="15.75" thickBot="1" x14ac:dyDescent="0.3">
      <c r="A19" s="144" t="s">
        <v>51</v>
      </c>
      <c r="B19" s="145">
        <v>60525.397482519111</v>
      </c>
      <c r="C19" s="140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3367.2903211247426</v>
      </c>
      <c r="W19" s="141">
        <v>703.78199327159314</v>
      </c>
      <c r="X19" s="141">
        <v>347.79662482331918</v>
      </c>
      <c r="Y19" s="141">
        <v>809.19683478853551</v>
      </c>
      <c r="Z19" s="141">
        <v>855.11781861417046</v>
      </c>
      <c r="AA19" s="141">
        <v>153.56793783020404</v>
      </c>
      <c r="AB19" s="141">
        <v>18872.739544366119</v>
      </c>
      <c r="AC19" s="141">
        <v>3139.0905326336742</v>
      </c>
      <c r="AD19" s="141">
        <v>4213.3621267490671</v>
      </c>
      <c r="AE19" s="141">
        <v>6062.9935332038567</v>
      </c>
      <c r="AF19" s="141">
        <v>7419.406867324733</v>
      </c>
      <c r="AG19" s="141">
        <v>6932.5916100724589</v>
      </c>
      <c r="AH19" s="141">
        <v>2425.0136087531864</v>
      </c>
      <c r="AI19" s="141">
        <v>2449.8637448407185</v>
      </c>
      <c r="AJ19" s="141">
        <v>2065.4907822891255</v>
      </c>
      <c r="AK19" s="141">
        <v>708.09360183360991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</row>
    <row r="20" spans="1:45" x14ac:dyDescent="0.25">
      <c r="A20" s="139" t="s">
        <v>52</v>
      </c>
      <c r="B20" s="138">
        <v>623397.46897086268</v>
      </c>
      <c r="C20" s="142">
        <v>-4148.973</v>
      </c>
      <c r="D20" s="143">
        <v>-400</v>
      </c>
      <c r="E20" s="143">
        <v>1766.9380530973453</v>
      </c>
      <c r="F20" s="143">
        <v>-1982.0349469026546</v>
      </c>
      <c r="G20" s="143">
        <v>1766.9380530973453</v>
      </c>
      <c r="H20" s="143">
        <v>1766.9380530973453</v>
      </c>
      <c r="I20" s="143">
        <v>134.90310619469074</v>
      </c>
      <c r="J20" s="143">
        <v>3883.8761061946907</v>
      </c>
      <c r="K20" s="143">
        <v>3926.2148672566373</v>
      </c>
      <c r="L20" s="143">
        <v>1946.6190159292037</v>
      </c>
      <c r="M20" s="143">
        <v>14781.643959086272</v>
      </c>
      <c r="N20" s="143">
        <v>14937.710398677134</v>
      </c>
      <c r="O20" s="143">
        <v>11341.314502663907</v>
      </c>
      <c r="P20" s="143">
        <v>15244.390377690546</v>
      </c>
      <c r="Q20" s="143">
        <v>15400.034281467451</v>
      </c>
      <c r="R20" s="143">
        <v>11808.261624282126</v>
      </c>
      <c r="S20" s="143">
        <v>15716.006970524944</v>
      </c>
      <c r="T20" s="143">
        <v>15876.367040230198</v>
      </c>
      <c r="U20" s="143">
        <v>12289.357710632497</v>
      </c>
      <c r="V20" s="143">
        <v>12952.713735498681</v>
      </c>
      <c r="W20" s="143">
        <v>34466.147108772821</v>
      </c>
      <c r="X20" s="143">
        <v>33252.53464469708</v>
      </c>
      <c r="Y20" s="143">
        <v>35323.487421411723</v>
      </c>
      <c r="Z20" s="143">
        <v>35642.093280148081</v>
      </c>
      <c r="AA20" s="143">
        <v>32962.842271919675</v>
      </c>
      <c r="AB20" s="143">
        <v>18364.497497481254</v>
      </c>
      <c r="AC20" s="143">
        <v>31813.426052662129</v>
      </c>
      <c r="AD20" s="143">
        <v>43092.9066243997</v>
      </c>
      <c r="AE20" s="143">
        <v>45348.500635456388</v>
      </c>
      <c r="AF20" s="143">
        <v>44351.902243022123</v>
      </c>
      <c r="AG20" s="143">
        <v>44221.468974897136</v>
      </c>
      <c r="AH20" s="143">
        <v>23162.777825293797</v>
      </c>
      <c r="AI20" s="143">
        <v>23396.805603546734</v>
      </c>
      <c r="AJ20" s="143">
        <v>21995.287259582197</v>
      </c>
      <c r="AK20" s="143">
        <v>6993.5716188534034</v>
      </c>
      <c r="AL20" s="143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v>0</v>
      </c>
    </row>
    <row r="21" spans="1:45" ht="6" customHeight="1" x14ac:dyDescent="0.25">
      <c r="A21" s="136"/>
      <c r="B21" s="136"/>
    </row>
    <row r="22" spans="1:45" ht="13.5" customHeight="1" x14ac:dyDescent="0.25">
      <c r="A22" s="130" t="s">
        <v>8</v>
      </c>
      <c r="B22" s="131"/>
    </row>
    <row r="23" spans="1:45" ht="13.5" customHeight="1" x14ac:dyDescent="0.25">
      <c r="A23" s="134" t="s">
        <v>23</v>
      </c>
      <c r="B23" s="133">
        <v>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45" ht="13.5" customHeight="1" x14ac:dyDescent="0.25">
      <c r="A24" s="132" t="s">
        <v>12</v>
      </c>
      <c r="B24" s="133">
        <v>2990.1750000000002</v>
      </c>
      <c r="C24" s="108">
        <v>1495.0875000000001</v>
      </c>
      <c r="D24" s="108">
        <v>1495.0875000000001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</row>
    <row r="25" spans="1:45" ht="13.5" customHeight="1" x14ac:dyDescent="0.25">
      <c r="A25" s="132" t="s">
        <v>10</v>
      </c>
      <c r="B25" s="133">
        <v>11960.699999999999</v>
      </c>
      <c r="C25" s="108">
        <v>0</v>
      </c>
      <c r="D25" s="108">
        <v>0</v>
      </c>
      <c r="E25" s="108">
        <v>1196.0700000000002</v>
      </c>
      <c r="F25" s="108">
        <v>1196.0700000000002</v>
      </c>
      <c r="G25" s="108">
        <v>1196.0700000000002</v>
      </c>
      <c r="H25" s="108">
        <v>1196.0700000000002</v>
      </c>
      <c r="I25" s="108">
        <v>1196.0700000000002</v>
      </c>
      <c r="J25" s="108">
        <v>1196.0700000000002</v>
      </c>
      <c r="K25" s="108">
        <v>1196.0700000000002</v>
      </c>
      <c r="L25" s="108">
        <v>1196.0700000000002</v>
      </c>
      <c r="M25" s="108">
        <v>1196.0700000000002</v>
      </c>
      <c r="N25" s="108">
        <v>1196.0700000000002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08">
        <v>0</v>
      </c>
    </row>
    <row r="26" spans="1:45" ht="13.5" customHeight="1" x14ac:dyDescent="0.25">
      <c r="A26" s="132" t="s">
        <v>11</v>
      </c>
      <c r="B26" s="133">
        <v>125587.35000000002</v>
      </c>
      <c r="C26" s="108">
        <v>0</v>
      </c>
      <c r="D26" s="108">
        <v>0</v>
      </c>
      <c r="E26" s="108">
        <v>12558.735000000002</v>
      </c>
      <c r="F26" s="108">
        <v>12558.735000000002</v>
      </c>
      <c r="G26" s="108">
        <v>12558.735000000002</v>
      </c>
      <c r="H26" s="108">
        <v>12558.735000000002</v>
      </c>
      <c r="I26" s="108">
        <v>12558.735000000002</v>
      </c>
      <c r="J26" s="108">
        <v>8791.1145000000015</v>
      </c>
      <c r="K26" s="108">
        <v>8791.1145000000015</v>
      </c>
      <c r="L26" s="108">
        <v>8791.1145000000015</v>
      </c>
      <c r="M26" s="108">
        <v>8791.1145000000015</v>
      </c>
      <c r="N26" s="108">
        <v>8791.1145000000015</v>
      </c>
      <c r="O26" s="108">
        <v>3767.6205000000004</v>
      </c>
      <c r="P26" s="108">
        <v>3767.6205000000004</v>
      </c>
      <c r="Q26" s="108">
        <v>3767.6205000000004</v>
      </c>
      <c r="R26" s="108">
        <v>3767.6205000000004</v>
      </c>
      <c r="S26" s="108">
        <v>3767.6205000000004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108">
        <v>0</v>
      </c>
      <c r="AM26" s="108">
        <v>0</v>
      </c>
      <c r="AN26" s="108">
        <v>0</v>
      </c>
      <c r="AO26" s="108">
        <v>0</v>
      </c>
      <c r="AP26" s="108">
        <v>0</v>
      </c>
      <c r="AQ26" s="108">
        <v>0</v>
      </c>
      <c r="AR26" s="108">
        <v>0</v>
      </c>
      <c r="AS26" s="108">
        <v>0</v>
      </c>
    </row>
    <row r="27" spans="1:45" ht="13.5" customHeight="1" x14ac:dyDescent="0.25">
      <c r="A27" s="132" t="s">
        <v>13</v>
      </c>
      <c r="B27" s="133">
        <v>8970.5249999999996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1345.5787499999999</v>
      </c>
      <c r="O27" s="108">
        <v>1345.5787499999999</v>
      </c>
      <c r="P27" s="108">
        <v>1345.5787499999999</v>
      </c>
      <c r="Q27" s="108">
        <v>1345.5787499999999</v>
      </c>
      <c r="R27" s="108">
        <v>897.05250000000001</v>
      </c>
      <c r="S27" s="108">
        <v>897.05250000000001</v>
      </c>
      <c r="T27" s="108">
        <v>897.05250000000001</v>
      </c>
      <c r="U27" s="108">
        <v>897.05250000000001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</row>
    <row r="28" spans="1:45" ht="13.5" customHeight="1" x14ac:dyDescent="0.25">
      <c r="A28" s="132" t="s">
        <v>22</v>
      </c>
      <c r="B28" s="133">
        <v>7475.4375000000027</v>
      </c>
      <c r="C28" s="108">
        <v>74.75437500000001</v>
      </c>
      <c r="D28" s="108">
        <v>74.75437500000001</v>
      </c>
      <c r="E28" s="108">
        <v>687.74025000000017</v>
      </c>
      <c r="F28" s="108">
        <v>687.74025000000017</v>
      </c>
      <c r="G28" s="108">
        <v>687.74025000000017</v>
      </c>
      <c r="H28" s="108">
        <v>687.74025000000017</v>
      </c>
      <c r="I28" s="108">
        <v>687.74025000000017</v>
      </c>
      <c r="J28" s="108">
        <v>499.35922500000009</v>
      </c>
      <c r="K28" s="108">
        <v>499.35922500000009</v>
      </c>
      <c r="L28" s="108">
        <v>499.35922500000009</v>
      </c>
      <c r="M28" s="108">
        <v>499.35922500000009</v>
      </c>
      <c r="N28" s="108">
        <v>566.63816250000013</v>
      </c>
      <c r="O28" s="108">
        <v>255.65996250000003</v>
      </c>
      <c r="P28" s="108">
        <v>255.65996250000003</v>
      </c>
      <c r="Q28" s="108">
        <v>255.65996250000003</v>
      </c>
      <c r="R28" s="108">
        <v>233.23365000000004</v>
      </c>
      <c r="S28" s="108">
        <v>233.23365000000004</v>
      </c>
      <c r="T28" s="108">
        <v>44.852625000000003</v>
      </c>
      <c r="U28" s="108">
        <v>44.852625000000003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</row>
    <row r="29" spans="1:45" ht="13.5" customHeight="1" x14ac:dyDescent="0.25">
      <c r="A29" s="132" t="s">
        <v>15</v>
      </c>
      <c r="B29" s="133">
        <v>3139.6837500000001</v>
      </c>
      <c r="C29" s="108">
        <v>31.396837500000004</v>
      </c>
      <c r="D29" s="108">
        <v>31.396837500000004</v>
      </c>
      <c r="E29" s="108">
        <v>288.85090500000007</v>
      </c>
      <c r="F29" s="108">
        <v>288.85090500000007</v>
      </c>
      <c r="G29" s="108">
        <v>288.85090500000007</v>
      </c>
      <c r="H29" s="108">
        <v>288.85090500000007</v>
      </c>
      <c r="I29" s="108">
        <v>288.85090500000007</v>
      </c>
      <c r="J29" s="108">
        <v>209.73087450000003</v>
      </c>
      <c r="K29" s="108">
        <v>209.73087450000003</v>
      </c>
      <c r="L29" s="108">
        <v>209.73087450000003</v>
      </c>
      <c r="M29" s="108">
        <v>209.73087450000003</v>
      </c>
      <c r="N29" s="108">
        <v>237.98802825000004</v>
      </c>
      <c r="O29" s="108">
        <v>107.37718425000001</v>
      </c>
      <c r="P29" s="108">
        <v>107.37718425000001</v>
      </c>
      <c r="Q29" s="108">
        <v>107.37718425000001</v>
      </c>
      <c r="R29" s="108">
        <v>97.958133000000018</v>
      </c>
      <c r="S29" s="108">
        <v>97.958133000000018</v>
      </c>
      <c r="T29" s="108">
        <v>18.838102500000002</v>
      </c>
      <c r="U29" s="108">
        <v>18.838102500000002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08">
        <v>0</v>
      </c>
      <c r="AP29" s="108">
        <v>0</v>
      </c>
      <c r="AQ29" s="108">
        <v>0</v>
      </c>
      <c r="AR29" s="108">
        <v>0</v>
      </c>
      <c r="AS29" s="108">
        <v>0</v>
      </c>
    </row>
    <row r="30" spans="1:45" s="120" customFormat="1" x14ac:dyDescent="0.25">
      <c r="A30" s="137" t="s">
        <v>67</v>
      </c>
      <c r="B30" s="138">
        <v>160123.87125</v>
      </c>
      <c r="C30" s="129">
        <v>1601.2387125</v>
      </c>
      <c r="D30" s="128">
        <v>1601.2387125</v>
      </c>
      <c r="E30" s="128">
        <v>14731.396155000002</v>
      </c>
      <c r="F30" s="128">
        <v>14731.396155000002</v>
      </c>
      <c r="G30" s="128">
        <v>14731.396155000002</v>
      </c>
      <c r="H30" s="128">
        <v>14731.396155000002</v>
      </c>
      <c r="I30" s="128">
        <v>14731.396155000002</v>
      </c>
      <c r="J30" s="128">
        <v>10696.2745995</v>
      </c>
      <c r="K30" s="128">
        <v>10696.2745995</v>
      </c>
      <c r="L30" s="128">
        <v>10696.2745995</v>
      </c>
      <c r="M30" s="128">
        <v>10696.2745995</v>
      </c>
      <c r="N30" s="128">
        <v>12137.389440750001</v>
      </c>
      <c r="O30" s="128">
        <v>5476.2363967500005</v>
      </c>
      <c r="P30" s="128">
        <v>5476.2363967500005</v>
      </c>
      <c r="Q30" s="128">
        <v>5476.2363967500005</v>
      </c>
      <c r="R30" s="128">
        <v>4995.8647830000009</v>
      </c>
      <c r="S30" s="128">
        <v>4995.8647830000009</v>
      </c>
      <c r="T30" s="128">
        <v>960.74322749999999</v>
      </c>
      <c r="U30" s="128">
        <v>960.74322749999999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0</v>
      </c>
      <c r="AH30" s="128">
        <v>0</v>
      </c>
      <c r="AI30" s="128">
        <v>0</v>
      </c>
      <c r="AJ30" s="128">
        <v>0</v>
      </c>
      <c r="AK30" s="128">
        <v>0</v>
      </c>
      <c r="AL30" s="128">
        <v>0</v>
      </c>
      <c r="AM30" s="128">
        <v>0</v>
      </c>
      <c r="AN30" s="128">
        <v>0</v>
      </c>
      <c r="AO30" s="128">
        <v>0</v>
      </c>
      <c r="AP30" s="128">
        <v>0</v>
      </c>
      <c r="AQ30" s="128">
        <v>0</v>
      </c>
      <c r="AR30" s="128">
        <v>0</v>
      </c>
      <c r="AS30" s="128">
        <v>0</v>
      </c>
    </row>
    <row r="31" spans="1:45" ht="13.5" customHeight="1" x14ac:dyDescent="0.25">
      <c r="A31" s="134" t="s">
        <v>24</v>
      </c>
      <c r="B31" s="133">
        <v>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45" ht="13.5" customHeight="1" x14ac:dyDescent="0.25">
      <c r="A32" s="132" t="s">
        <v>12</v>
      </c>
      <c r="B32" s="133">
        <v>4280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2140</v>
      </c>
      <c r="L32" s="108">
        <v>2140</v>
      </c>
      <c r="M32" s="108">
        <v>0</v>
      </c>
      <c r="N32" s="108">
        <v>0</v>
      </c>
    </row>
    <row r="33" spans="1:45" ht="13.5" customHeight="1" x14ac:dyDescent="0.25">
      <c r="A33" s="132" t="s">
        <v>10</v>
      </c>
      <c r="B33" s="133">
        <v>17120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1712</v>
      </c>
      <c r="N33" s="108">
        <v>1712</v>
      </c>
      <c r="O33" s="108">
        <v>1712</v>
      </c>
      <c r="P33" s="108">
        <v>1712</v>
      </c>
      <c r="Q33" s="108">
        <v>1712</v>
      </c>
      <c r="R33" s="108">
        <v>1712</v>
      </c>
      <c r="S33" s="108">
        <v>1712</v>
      </c>
      <c r="T33" s="108">
        <v>1712</v>
      </c>
      <c r="U33" s="108">
        <v>1712</v>
      </c>
      <c r="V33" s="108">
        <v>1712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08">
        <v>0</v>
      </c>
      <c r="AR33" s="108">
        <v>0</v>
      </c>
      <c r="AS33" s="108">
        <v>0</v>
      </c>
    </row>
    <row r="34" spans="1:45" ht="13.5" customHeight="1" x14ac:dyDescent="0.25">
      <c r="A34" s="132" t="s">
        <v>11</v>
      </c>
      <c r="B34" s="133">
        <v>179760.00000000003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8988</v>
      </c>
      <c r="N34" s="108">
        <v>8988</v>
      </c>
      <c r="O34" s="108">
        <v>12583.2</v>
      </c>
      <c r="P34" s="108">
        <v>12583.2</v>
      </c>
      <c r="Q34" s="108">
        <v>12583.2</v>
      </c>
      <c r="R34" s="108">
        <v>12583.2</v>
      </c>
      <c r="S34" s="108">
        <v>12583.2</v>
      </c>
      <c r="T34" s="108">
        <v>12583.2</v>
      </c>
      <c r="U34" s="108">
        <v>12583.2</v>
      </c>
      <c r="V34" s="108">
        <v>12583.2</v>
      </c>
      <c r="W34" s="108">
        <v>12583.2</v>
      </c>
      <c r="X34" s="108">
        <v>12583.2</v>
      </c>
      <c r="Y34" s="108">
        <v>12583.2</v>
      </c>
      <c r="Z34" s="108">
        <v>12583.2</v>
      </c>
      <c r="AA34" s="108">
        <v>10785.6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08">
        <v>0</v>
      </c>
      <c r="AP34" s="108">
        <v>0</v>
      </c>
      <c r="AQ34" s="108">
        <v>0</v>
      </c>
      <c r="AR34" s="108">
        <v>0</v>
      </c>
      <c r="AS34" s="108">
        <v>0</v>
      </c>
    </row>
    <row r="35" spans="1:45" ht="13.5" customHeight="1" x14ac:dyDescent="0.25">
      <c r="A35" s="132" t="s">
        <v>13</v>
      </c>
      <c r="B35" s="133">
        <v>12840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1284</v>
      </c>
      <c r="U35" s="108">
        <v>1284</v>
      </c>
      <c r="V35" s="108">
        <v>1926</v>
      </c>
      <c r="W35" s="108">
        <v>1926</v>
      </c>
      <c r="X35" s="108">
        <v>1926</v>
      </c>
      <c r="Y35" s="108">
        <v>1926</v>
      </c>
      <c r="Z35" s="108">
        <v>1284</v>
      </c>
      <c r="AA35" s="108">
        <v>1284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108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08">
        <v>0</v>
      </c>
      <c r="AP35" s="108">
        <v>0</v>
      </c>
      <c r="AQ35" s="108">
        <v>0</v>
      </c>
      <c r="AR35" s="108">
        <v>0</v>
      </c>
      <c r="AS35" s="108">
        <v>0</v>
      </c>
    </row>
    <row r="36" spans="1:45" ht="13.5" customHeight="1" x14ac:dyDescent="0.25">
      <c r="A36" s="132" t="s">
        <v>22</v>
      </c>
      <c r="B36" s="133">
        <v>10700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107</v>
      </c>
      <c r="L36" s="108">
        <v>107</v>
      </c>
      <c r="M36" s="108">
        <v>535</v>
      </c>
      <c r="N36" s="108">
        <v>535</v>
      </c>
      <c r="O36" s="108">
        <v>714.7600000000001</v>
      </c>
      <c r="P36" s="108">
        <v>714.7600000000001</v>
      </c>
      <c r="Q36" s="108">
        <v>714.7600000000001</v>
      </c>
      <c r="R36" s="108">
        <v>714.7600000000001</v>
      </c>
      <c r="S36" s="108">
        <v>714.7600000000001</v>
      </c>
      <c r="T36" s="108">
        <v>778.96</v>
      </c>
      <c r="U36" s="108">
        <v>778.96</v>
      </c>
      <c r="V36" s="108">
        <v>811.06000000000006</v>
      </c>
      <c r="W36" s="108">
        <v>725.46</v>
      </c>
      <c r="X36" s="108">
        <v>725.46</v>
      </c>
      <c r="Y36" s="108">
        <v>725.46</v>
      </c>
      <c r="Z36" s="108">
        <v>693.36000000000013</v>
      </c>
      <c r="AA36" s="108">
        <v>603.48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0</v>
      </c>
    </row>
    <row r="37" spans="1:45" ht="13.5" customHeight="1" x14ac:dyDescent="0.25">
      <c r="A37" s="132" t="s">
        <v>15</v>
      </c>
      <c r="B37" s="133">
        <v>4494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44.94</v>
      </c>
      <c r="L37" s="108">
        <v>44.94</v>
      </c>
      <c r="M37" s="108">
        <v>224.70000000000002</v>
      </c>
      <c r="N37" s="108">
        <v>224.70000000000002</v>
      </c>
      <c r="O37" s="108">
        <v>300.19920000000002</v>
      </c>
      <c r="P37" s="108">
        <v>300.19920000000002</v>
      </c>
      <c r="Q37" s="108">
        <v>300.19920000000002</v>
      </c>
      <c r="R37" s="108">
        <v>300.19920000000002</v>
      </c>
      <c r="S37" s="108">
        <v>300.19920000000002</v>
      </c>
      <c r="T37" s="108">
        <v>327.16320000000002</v>
      </c>
      <c r="U37" s="108">
        <v>327.16320000000002</v>
      </c>
      <c r="V37" s="108">
        <v>340.64520000000005</v>
      </c>
      <c r="W37" s="108">
        <v>304.69319999999999</v>
      </c>
      <c r="X37" s="108">
        <v>304.69319999999999</v>
      </c>
      <c r="Y37" s="108">
        <v>304.69319999999999</v>
      </c>
      <c r="Z37" s="108">
        <v>291.21120000000002</v>
      </c>
      <c r="AA37" s="108">
        <v>253.4616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0</v>
      </c>
      <c r="AI37" s="108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08">
        <v>0</v>
      </c>
      <c r="AS37" s="108">
        <v>0</v>
      </c>
    </row>
    <row r="38" spans="1:45" s="120" customFormat="1" ht="15.75" thickBot="1" x14ac:dyDescent="0.3">
      <c r="A38" s="146" t="s">
        <v>68</v>
      </c>
      <c r="B38" s="145">
        <v>229194.00000000003</v>
      </c>
      <c r="C38" s="140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2291.94</v>
      </c>
      <c r="L38" s="141">
        <v>2291.94</v>
      </c>
      <c r="M38" s="141">
        <v>11459.7</v>
      </c>
      <c r="N38" s="141">
        <v>11459.7</v>
      </c>
      <c r="O38" s="141">
        <v>15310.159200000002</v>
      </c>
      <c r="P38" s="141">
        <v>15310.159200000002</v>
      </c>
      <c r="Q38" s="141">
        <v>15310.159200000002</v>
      </c>
      <c r="R38" s="141">
        <v>15310.159200000002</v>
      </c>
      <c r="S38" s="141">
        <v>15310.159200000002</v>
      </c>
      <c r="T38" s="141">
        <v>16685.323199999999</v>
      </c>
      <c r="U38" s="141">
        <v>16685.323199999999</v>
      </c>
      <c r="V38" s="141">
        <v>17372.905200000001</v>
      </c>
      <c r="W38" s="141">
        <v>15539.3532</v>
      </c>
      <c r="X38" s="141">
        <v>15539.3532</v>
      </c>
      <c r="Y38" s="141">
        <v>15539.3532</v>
      </c>
      <c r="Z38" s="141">
        <v>14851.771200000001</v>
      </c>
      <c r="AA38" s="141">
        <v>12926.5416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</row>
    <row r="39" spans="1:45" x14ac:dyDescent="0.25">
      <c r="A39" s="137" t="s">
        <v>53</v>
      </c>
      <c r="B39" s="138">
        <v>-389317.87125000003</v>
      </c>
      <c r="C39" s="142">
        <v>-1601.2387125</v>
      </c>
      <c r="D39" s="143">
        <v>-1601.2387125</v>
      </c>
      <c r="E39" s="143">
        <v>-14731.396155000002</v>
      </c>
      <c r="F39" s="143">
        <v>-14731.396155000002</v>
      </c>
      <c r="G39" s="143">
        <v>-14731.396155000002</v>
      </c>
      <c r="H39" s="143">
        <v>-14731.396155000002</v>
      </c>
      <c r="I39" s="143">
        <v>-14731.396155000002</v>
      </c>
      <c r="J39" s="143">
        <v>-10696.2745995</v>
      </c>
      <c r="K39" s="143">
        <v>-12988.214599500001</v>
      </c>
      <c r="L39" s="143">
        <v>-12988.214599500001</v>
      </c>
      <c r="M39" s="143">
        <v>-22155.974599500001</v>
      </c>
      <c r="N39" s="143">
        <v>-23597.089440750002</v>
      </c>
      <c r="O39" s="143">
        <v>-20786.395596750001</v>
      </c>
      <c r="P39" s="143">
        <v>-20786.395596750001</v>
      </c>
      <c r="Q39" s="143">
        <v>-20786.395596750001</v>
      </c>
      <c r="R39" s="143">
        <v>-20306.023983000003</v>
      </c>
      <c r="S39" s="143">
        <v>-20306.023983000003</v>
      </c>
      <c r="T39" s="143">
        <v>-17646.066427499998</v>
      </c>
      <c r="U39" s="143">
        <v>-17646.066427499998</v>
      </c>
      <c r="V39" s="143">
        <v>-17372.905200000001</v>
      </c>
      <c r="W39" s="143">
        <v>-15539.3532</v>
      </c>
      <c r="X39" s="143">
        <v>-15539.3532</v>
      </c>
      <c r="Y39" s="143">
        <v>-15539.3532</v>
      </c>
      <c r="Z39" s="143">
        <v>-14851.771200000001</v>
      </c>
      <c r="AA39" s="143">
        <v>-12926.5416</v>
      </c>
      <c r="AB39" s="143">
        <v>0</v>
      </c>
      <c r="AC39" s="143">
        <v>0</v>
      </c>
      <c r="AD39" s="143">
        <v>0</v>
      </c>
      <c r="AE39" s="143">
        <v>0</v>
      </c>
      <c r="AF39" s="143">
        <v>0</v>
      </c>
      <c r="AG39" s="143">
        <v>0</v>
      </c>
      <c r="AH39" s="143">
        <v>0</v>
      </c>
      <c r="AI39" s="143">
        <v>0</v>
      </c>
      <c r="AJ39" s="143">
        <v>0</v>
      </c>
      <c r="AK39" s="143">
        <v>0</v>
      </c>
      <c r="AL39" s="143">
        <v>0</v>
      </c>
      <c r="AM39" s="143">
        <v>0</v>
      </c>
      <c r="AN39" s="143">
        <v>0</v>
      </c>
      <c r="AO39" s="143">
        <v>0</v>
      </c>
      <c r="AP39" s="143">
        <v>0</v>
      </c>
      <c r="AQ39" s="143">
        <v>0</v>
      </c>
      <c r="AR39" s="143">
        <v>0</v>
      </c>
      <c r="AS39" s="143">
        <v>0</v>
      </c>
    </row>
    <row r="40" spans="1:45" ht="6" customHeight="1" x14ac:dyDescent="0.25">
      <c r="A40" s="136"/>
      <c r="B40" s="136"/>
    </row>
    <row r="41" spans="1:45" ht="13.5" customHeight="1" x14ac:dyDescent="0.25">
      <c r="A41" s="130" t="s">
        <v>54</v>
      </c>
      <c r="B41" s="131"/>
    </row>
    <row r="42" spans="1:45" ht="13.5" customHeight="1" x14ac:dyDescent="0.25">
      <c r="A42" s="132" t="s">
        <v>146</v>
      </c>
      <c r="B42" s="133">
        <v>55000</v>
      </c>
      <c r="C42" s="108">
        <v>5750.2117125000004</v>
      </c>
      <c r="D42" s="108">
        <v>2001.2387125</v>
      </c>
      <c r="E42" s="108">
        <v>12964.458101902657</v>
      </c>
      <c r="F42" s="108">
        <v>16713.431101902654</v>
      </c>
      <c r="G42" s="108">
        <v>12964.458101902657</v>
      </c>
      <c r="H42" s="108">
        <v>4606.2022692920291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8">
        <v>0</v>
      </c>
      <c r="AS42" s="108">
        <v>0</v>
      </c>
    </row>
    <row r="43" spans="1:45" ht="13.5" customHeight="1" x14ac:dyDescent="0.25">
      <c r="A43" s="132" t="s">
        <v>56</v>
      </c>
      <c r="B43" s="133">
        <v>121600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8400</v>
      </c>
      <c r="I43" s="108">
        <v>14700</v>
      </c>
      <c r="J43" s="108">
        <v>7100</v>
      </c>
      <c r="K43" s="108">
        <v>9400</v>
      </c>
      <c r="L43" s="108">
        <v>11500</v>
      </c>
      <c r="M43" s="108">
        <v>8000</v>
      </c>
      <c r="N43" s="108">
        <v>9300</v>
      </c>
      <c r="O43" s="108">
        <v>10200</v>
      </c>
      <c r="P43" s="108">
        <v>6400</v>
      </c>
      <c r="Q43" s="108">
        <v>6300</v>
      </c>
      <c r="R43" s="108">
        <v>9500</v>
      </c>
      <c r="S43" s="108">
        <v>5700</v>
      </c>
      <c r="T43" s="108">
        <v>2900</v>
      </c>
      <c r="U43" s="108">
        <v>6500</v>
      </c>
      <c r="V43" s="108">
        <v>5700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08">
        <v>0</v>
      </c>
      <c r="AI43" s="108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08">
        <v>0</v>
      </c>
      <c r="AP43" s="108">
        <v>0</v>
      </c>
      <c r="AQ43" s="108">
        <v>0</v>
      </c>
      <c r="AR43" s="108">
        <v>0</v>
      </c>
      <c r="AS43" s="108">
        <v>0</v>
      </c>
    </row>
    <row r="44" spans="1:45" x14ac:dyDescent="0.25">
      <c r="A44" s="137" t="s">
        <v>57</v>
      </c>
      <c r="B44" s="138">
        <v>176600</v>
      </c>
      <c r="C44" s="129">
        <v>5750.2117125000004</v>
      </c>
      <c r="D44" s="128">
        <v>2001.2387125</v>
      </c>
      <c r="E44" s="128">
        <v>12964.458101902657</v>
      </c>
      <c r="F44" s="128">
        <v>16713.431101902654</v>
      </c>
      <c r="G44" s="128">
        <v>12964.458101902657</v>
      </c>
      <c r="H44" s="128">
        <v>13006.202269292029</v>
      </c>
      <c r="I44" s="128">
        <v>14700</v>
      </c>
      <c r="J44" s="128">
        <v>7100</v>
      </c>
      <c r="K44" s="128">
        <v>9400</v>
      </c>
      <c r="L44" s="128">
        <v>11500</v>
      </c>
      <c r="M44" s="128">
        <v>8000</v>
      </c>
      <c r="N44" s="128">
        <v>9300</v>
      </c>
      <c r="O44" s="128">
        <v>10200</v>
      </c>
      <c r="P44" s="128">
        <v>6400</v>
      </c>
      <c r="Q44" s="128">
        <v>6300</v>
      </c>
      <c r="R44" s="128">
        <v>9500</v>
      </c>
      <c r="S44" s="128">
        <v>5700</v>
      </c>
      <c r="T44" s="128">
        <v>2900</v>
      </c>
      <c r="U44" s="128">
        <v>6500</v>
      </c>
      <c r="V44" s="128">
        <v>5700</v>
      </c>
      <c r="W44" s="128">
        <v>0</v>
      </c>
      <c r="X44" s="128">
        <v>0</v>
      </c>
      <c r="Y44" s="128">
        <v>0</v>
      </c>
      <c r="Z44" s="128">
        <v>0</v>
      </c>
      <c r="AA44" s="128">
        <v>0</v>
      </c>
      <c r="AB44" s="128">
        <v>0</v>
      </c>
      <c r="AC44" s="128">
        <v>0</v>
      </c>
      <c r="AD44" s="128">
        <v>0</v>
      </c>
      <c r="AE44" s="128">
        <v>0</v>
      </c>
      <c r="AF44" s="128">
        <v>0</v>
      </c>
      <c r="AG44" s="128">
        <v>0</v>
      </c>
      <c r="AH44" s="128">
        <v>0</v>
      </c>
      <c r="AI44" s="128">
        <v>0</v>
      </c>
      <c r="AJ44" s="128">
        <v>0</v>
      </c>
      <c r="AK44" s="128">
        <v>0</v>
      </c>
      <c r="AL44" s="128">
        <v>0</v>
      </c>
      <c r="AM44" s="128">
        <v>0</v>
      </c>
      <c r="AN44" s="128">
        <v>0</v>
      </c>
      <c r="AO44" s="128">
        <v>0</v>
      </c>
      <c r="AP44" s="128">
        <v>0</v>
      </c>
      <c r="AQ44" s="128">
        <v>0</v>
      </c>
      <c r="AR44" s="128">
        <v>0</v>
      </c>
      <c r="AS44" s="128">
        <v>0</v>
      </c>
    </row>
    <row r="45" spans="1:45" ht="6" customHeight="1" x14ac:dyDescent="0.25">
      <c r="A45" s="132"/>
      <c r="B45" s="133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</row>
    <row r="46" spans="1:45" ht="13.5" customHeight="1" x14ac:dyDescent="0.25">
      <c r="A46" s="134" t="s">
        <v>58</v>
      </c>
      <c r="B46" s="133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1:45" ht="13.5" customHeight="1" x14ac:dyDescent="0.25">
      <c r="A47" s="132" t="s">
        <v>147</v>
      </c>
      <c r="B47" s="133">
        <v>55000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08">
        <v>0</v>
      </c>
      <c r="AC47" s="108">
        <v>0</v>
      </c>
      <c r="AD47" s="108">
        <v>38783.615961959731</v>
      </c>
      <c r="AE47" s="108">
        <v>16216.384038040269</v>
      </c>
      <c r="AF47" s="108">
        <v>0</v>
      </c>
      <c r="AG47" s="108">
        <v>0</v>
      </c>
      <c r="AH47" s="108">
        <v>0</v>
      </c>
      <c r="AI47" s="108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08">
        <v>0</v>
      </c>
      <c r="AP47" s="108">
        <v>0</v>
      </c>
      <c r="AQ47" s="108">
        <v>0</v>
      </c>
      <c r="AR47" s="108">
        <v>0</v>
      </c>
      <c r="AS47" s="108">
        <v>0</v>
      </c>
    </row>
    <row r="48" spans="1:45" ht="13.5" customHeight="1" x14ac:dyDescent="0.25">
      <c r="A48" s="132" t="s">
        <v>59</v>
      </c>
      <c r="B48" s="133">
        <v>121600.00000000001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15894.114517895539</v>
      </c>
      <c r="X48" s="108">
        <v>14950.870623832645</v>
      </c>
      <c r="Y48" s="108">
        <v>16954.892534974257</v>
      </c>
      <c r="Z48" s="108">
        <v>18019.413725352359</v>
      </c>
      <c r="AA48" s="108">
        <v>17509.726461621969</v>
      </c>
      <c r="AB48" s="108">
        <v>16169.2572902051</v>
      </c>
      <c r="AC48" s="108">
        <v>22101.724846118148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0</v>
      </c>
    </row>
    <row r="49" spans="1:45" ht="13.5" customHeight="1" x14ac:dyDescent="0.25">
      <c r="A49" s="132" t="s">
        <v>60</v>
      </c>
      <c r="B49" s="133">
        <v>15368.900398375632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87.5</v>
      </c>
      <c r="J49" s="108">
        <v>240.625</v>
      </c>
      <c r="K49" s="108">
        <v>314.58333333333331</v>
      </c>
      <c r="L49" s="108">
        <v>412.5</v>
      </c>
      <c r="M49" s="108">
        <v>532.29166666666663</v>
      </c>
      <c r="N49" s="108">
        <v>615.625</v>
      </c>
      <c r="O49" s="108">
        <v>712.5</v>
      </c>
      <c r="P49" s="108">
        <v>818.75</v>
      </c>
      <c r="Q49" s="108">
        <v>885.41666666666663</v>
      </c>
      <c r="R49" s="108">
        <v>951.04166666666663</v>
      </c>
      <c r="S49" s="108">
        <v>1050</v>
      </c>
      <c r="T49" s="108">
        <v>1109.375</v>
      </c>
      <c r="U49" s="108">
        <v>1139.5833333333333</v>
      </c>
      <c r="V49" s="108">
        <v>1207.2916666666667</v>
      </c>
      <c r="W49" s="108">
        <v>1266.6666666666667</v>
      </c>
      <c r="X49" s="108">
        <v>1101.1029737719216</v>
      </c>
      <c r="Y49" s="108">
        <v>945.36473810699817</v>
      </c>
      <c r="Z49" s="108">
        <v>768.75127420101637</v>
      </c>
      <c r="AA49" s="108">
        <v>581.04904789526267</v>
      </c>
      <c r="AB49" s="108">
        <v>398.65606392003383</v>
      </c>
      <c r="AC49" s="108">
        <v>230.22630048039738</v>
      </c>
      <c r="AD49" s="108">
        <v>0</v>
      </c>
      <c r="AE49" s="108">
        <v>0</v>
      </c>
      <c r="AF49" s="108">
        <v>0</v>
      </c>
      <c r="AG49" s="108">
        <v>0</v>
      </c>
      <c r="AH49" s="108">
        <v>0</v>
      </c>
      <c r="AI49" s="108">
        <v>0</v>
      </c>
      <c r="AJ49" s="108">
        <v>0</v>
      </c>
      <c r="AK49" s="108">
        <v>0</v>
      </c>
      <c r="AL49" s="108">
        <v>0</v>
      </c>
      <c r="AM49" s="108">
        <v>0</v>
      </c>
      <c r="AN49" s="108">
        <v>0</v>
      </c>
      <c r="AO49" s="108">
        <v>0</v>
      </c>
      <c r="AP49" s="108">
        <v>0</v>
      </c>
      <c r="AQ49" s="108">
        <v>0</v>
      </c>
      <c r="AR49" s="108">
        <v>0</v>
      </c>
      <c r="AS49" s="108">
        <v>0</v>
      </c>
    </row>
    <row r="50" spans="1:45" ht="15.75" thickBot="1" x14ac:dyDescent="0.3">
      <c r="A50" s="144" t="s">
        <v>61</v>
      </c>
      <c r="B50" s="150">
        <v>191968.90039837567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87.5</v>
      </c>
      <c r="J50" s="151">
        <v>240.625</v>
      </c>
      <c r="K50" s="151">
        <v>314.58333333333331</v>
      </c>
      <c r="L50" s="151">
        <v>412.5</v>
      </c>
      <c r="M50" s="151">
        <v>532.29166666666663</v>
      </c>
      <c r="N50" s="151">
        <v>615.625</v>
      </c>
      <c r="O50" s="151">
        <v>712.5</v>
      </c>
      <c r="P50" s="151">
        <v>818.75</v>
      </c>
      <c r="Q50" s="151">
        <v>885.41666666666663</v>
      </c>
      <c r="R50" s="151">
        <v>951.04166666666663</v>
      </c>
      <c r="S50" s="151">
        <v>1050</v>
      </c>
      <c r="T50" s="151">
        <v>1109.375</v>
      </c>
      <c r="U50" s="151">
        <v>1139.5833333333333</v>
      </c>
      <c r="V50" s="151">
        <v>1207.2916666666667</v>
      </c>
      <c r="W50" s="151">
        <v>17160.781184562205</v>
      </c>
      <c r="X50" s="151">
        <v>16051.973597604567</v>
      </c>
      <c r="Y50" s="151">
        <v>17900.257273081254</v>
      </c>
      <c r="Z50" s="151">
        <v>18788.164999553373</v>
      </c>
      <c r="AA50" s="151">
        <v>18090.775509517232</v>
      </c>
      <c r="AB50" s="151">
        <v>16567.913354125132</v>
      </c>
      <c r="AC50" s="151">
        <v>22331.951146598545</v>
      </c>
      <c r="AD50" s="151">
        <v>38783.615961959731</v>
      </c>
      <c r="AE50" s="151">
        <v>16216.384038040269</v>
      </c>
      <c r="AF50" s="151">
        <v>0</v>
      </c>
      <c r="AG50" s="151">
        <v>0</v>
      </c>
      <c r="AH50" s="151">
        <v>0</v>
      </c>
      <c r="AI50" s="151">
        <v>0</v>
      </c>
      <c r="AJ50" s="151">
        <v>0</v>
      </c>
      <c r="AK50" s="151">
        <v>0</v>
      </c>
      <c r="AL50" s="151">
        <v>0</v>
      </c>
      <c r="AM50" s="151">
        <v>0</v>
      </c>
      <c r="AN50" s="151">
        <v>0</v>
      </c>
      <c r="AO50" s="151">
        <v>0</v>
      </c>
      <c r="AP50" s="151">
        <v>0</v>
      </c>
      <c r="AQ50" s="151">
        <v>0</v>
      </c>
      <c r="AR50" s="151">
        <v>0</v>
      </c>
      <c r="AS50" s="151">
        <v>0</v>
      </c>
    </row>
    <row r="51" spans="1:45" ht="15.75" thickBot="1" x14ac:dyDescent="0.3">
      <c r="A51" s="152" t="s">
        <v>62</v>
      </c>
      <c r="B51" s="153">
        <v>-15368.900398375627</v>
      </c>
      <c r="C51" s="154">
        <v>5750.2117125000004</v>
      </c>
      <c r="D51" s="155">
        <v>2001.2387125</v>
      </c>
      <c r="E51" s="155">
        <v>12964.458101902657</v>
      </c>
      <c r="F51" s="155">
        <v>16713.431101902654</v>
      </c>
      <c r="G51" s="155">
        <v>12964.458101902657</v>
      </c>
      <c r="H51" s="155">
        <v>13006.202269292029</v>
      </c>
      <c r="I51" s="155">
        <v>14612.5</v>
      </c>
      <c r="J51" s="155">
        <v>6859.375</v>
      </c>
      <c r="K51" s="155">
        <v>9085.4166666666661</v>
      </c>
      <c r="L51" s="155">
        <v>11087.5</v>
      </c>
      <c r="M51" s="155">
        <v>7467.708333333333</v>
      </c>
      <c r="N51" s="155">
        <v>8684.375</v>
      </c>
      <c r="O51" s="155">
        <v>9487.5</v>
      </c>
      <c r="P51" s="155">
        <v>5581.25</v>
      </c>
      <c r="Q51" s="155">
        <v>5414.583333333333</v>
      </c>
      <c r="R51" s="155">
        <v>8548.9583333333339</v>
      </c>
      <c r="S51" s="155">
        <v>4650</v>
      </c>
      <c r="T51" s="155">
        <v>1790.625</v>
      </c>
      <c r="U51" s="155">
        <v>5360.416666666667</v>
      </c>
      <c r="V51" s="155">
        <v>4492.708333333333</v>
      </c>
      <c r="W51" s="155">
        <v>-17160.781184562205</v>
      </c>
      <c r="X51" s="155">
        <v>-16051.973597604567</v>
      </c>
      <c r="Y51" s="155">
        <v>-17900.257273081254</v>
      </c>
      <c r="Z51" s="155">
        <v>-18788.164999553373</v>
      </c>
      <c r="AA51" s="155">
        <v>-18090.775509517232</v>
      </c>
      <c r="AB51" s="155">
        <v>-16567.913354125132</v>
      </c>
      <c r="AC51" s="155">
        <v>-22331.951146598545</v>
      </c>
      <c r="AD51" s="155">
        <v>-38783.615961959731</v>
      </c>
      <c r="AE51" s="155">
        <v>-16216.384038040269</v>
      </c>
      <c r="AF51" s="155">
        <v>0</v>
      </c>
      <c r="AG51" s="155">
        <v>0</v>
      </c>
      <c r="AH51" s="155">
        <v>0</v>
      </c>
      <c r="AI51" s="155">
        <v>0</v>
      </c>
      <c r="AJ51" s="155">
        <v>0</v>
      </c>
      <c r="AK51" s="155">
        <v>0</v>
      </c>
      <c r="AL51" s="155">
        <v>0</v>
      </c>
      <c r="AM51" s="155">
        <v>0</v>
      </c>
      <c r="AN51" s="155">
        <v>0</v>
      </c>
      <c r="AO51" s="155">
        <v>0</v>
      </c>
      <c r="AP51" s="155">
        <v>0</v>
      </c>
      <c r="AQ51" s="155">
        <v>0</v>
      </c>
      <c r="AR51" s="155">
        <v>0</v>
      </c>
      <c r="AS51" s="155">
        <v>0</v>
      </c>
    </row>
    <row r="52" spans="1:45" ht="6" customHeight="1" x14ac:dyDescent="0.25">
      <c r="A52" s="136"/>
      <c r="B52" s="136"/>
    </row>
    <row r="53" spans="1:45" x14ac:dyDescent="0.25">
      <c r="A53" s="137" t="s">
        <v>63</v>
      </c>
      <c r="B53" s="138">
        <v>218710.69732248693</v>
      </c>
      <c r="C53" s="142">
        <v>0</v>
      </c>
      <c r="D53" s="143">
        <v>0</v>
      </c>
      <c r="E53" s="143">
        <v>0</v>
      </c>
      <c r="F53" s="143">
        <v>0</v>
      </c>
      <c r="G53" s="143">
        <v>0</v>
      </c>
      <c r="H53" s="143">
        <v>41.744167389371796</v>
      </c>
      <c r="I53" s="143">
        <v>16.006951194689464</v>
      </c>
      <c r="J53" s="143">
        <v>46.976506694690215</v>
      </c>
      <c r="K53" s="143">
        <v>23.416934423303246</v>
      </c>
      <c r="L53" s="143">
        <v>45.904416429202684</v>
      </c>
      <c r="M53" s="143">
        <v>93.37769291960376</v>
      </c>
      <c r="N53" s="143">
        <v>24.995957927132622</v>
      </c>
      <c r="O53" s="143">
        <v>42.418905913906201</v>
      </c>
      <c r="P53" s="143">
        <v>39.244780940545752</v>
      </c>
      <c r="Q53" s="143">
        <v>28.222018050783845</v>
      </c>
      <c r="R53" s="143">
        <v>51.195974615457089</v>
      </c>
      <c r="S53" s="143">
        <v>59.982987524941564</v>
      </c>
      <c r="T53" s="143">
        <v>20.925612730199646</v>
      </c>
      <c r="U53" s="143">
        <v>3.707949799166272</v>
      </c>
      <c r="V53" s="143">
        <v>72.516868832012733</v>
      </c>
      <c r="W53" s="143">
        <v>1766.0127242106173</v>
      </c>
      <c r="X53" s="143">
        <v>1661.2078470925153</v>
      </c>
      <c r="Y53" s="143">
        <v>1883.8769483304714</v>
      </c>
      <c r="Z53" s="143">
        <v>2002.1570805947049</v>
      </c>
      <c r="AA53" s="143">
        <v>1945.5251624024422</v>
      </c>
      <c r="AB53" s="143">
        <v>1796.5841433561218</v>
      </c>
      <c r="AC53" s="143">
        <v>9481.4749060635841</v>
      </c>
      <c r="AD53" s="143">
        <v>4309.2906624399693</v>
      </c>
      <c r="AE53" s="143">
        <v>29132.116597416119</v>
      </c>
      <c r="AF53" s="143">
        <v>44351.902243022123</v>
      </c>
      <c r="AG53" s="143">
        <v>44221.468974897136</v>
      </c>
      <c r="AH53" s="143">
        <v>23162.777825293797</v>
      </c>
      <c r="AI53" s="143">
        <v>23396.805603546734</v>
      </c>
      <c r="AJ53" s="143">
        <v>21995.287259582197</v>
      </c>
      <c r="AK53" s="143">
        <v>6993.5716188534034</v>
      </c>
      <c r="AL53" s="143">
        <v>0</v>
      </c>
      <c r="AM53" s="143">
        <v>0</v>
      </c>
      <c r="AN53" s="143">
        <v>0</v>
      </c>
      <c r="AO53" s="143">
        <v>0</v>
      </c>
      <c r="AP53" s="143">
        <v>0</v>
      </c>
      <c r="AQ53" s="143">
        <v>0</v>
      </c>
      <c r="AR53" s="143">
        <v>0</v>
      </c>
      <c r="AS53" s="143">
        <v>0</v>
      </c>
    </row>
    <row r="54" spans="1:45" x14ac:dyDescent="0.25">
      <c r="A54" s="137" t="s">
        <v>64</v>
      </c>
      <c r="B54" s="138">
        <v>218710.69732248693</v>
      </c>
      <c r="C54" s="142">
        <v>0</v>
      </c>
      <c r="D54" s="143">
        <v>0</v>
      </c>
      <c r="E54" s="143">
        <v>0</v>
      </c>
      <c r="F54" s="143">
        <v>0</v>
      </c>
      <c r="G54" s="143">
        <v>0</v>
      </c>
      <c r="H54" s="143">
        <v>41.744167389371796</v>
      </c>
      <c r="I54" s="143">
        <v>57.75111858406126</v>
      </c>
      <c r="J54" s="143">
        <v>104.72762527875147</v>
      </c>
      <c r="K54" s="143">
        <v>128.14455970205472</v>
      </c>
      <c r="L54" s="143">
        <v>174.0489761312574</v>
      </c>
      <c r="M54" s="143">
        <v>267.42666905086116</v>
      </c>
      <c r="N54" s="143">
        <v>292.42262697799379</v>
      </c>
      <c r="O54" s="143">
        <v>334.84153289189999</v>
      </c>
      <c r="P54" s="143">
        <v>374.08631383244574</v>
      </c>
      <c r="Q54" s="143">
        <v>402.30833188322958</v>
      </c>
      <c r="R54" s="143">
        <v>453.50430649868667</v>
      </c>
      <c r="S54" s="143">
        <v>513.48729402362824</v>
      </c>
      <c r="T54" s="143">
        <v>534.41290675382788</v>
      </c>
      <c r="U54" s="143">
        <v>538.12085655299416</v>
      </c>
      <c r="V54" s="143">
        <v>610.63772538500689</v>
      </c>
      <c r="W54" s="143">
        <v>2376.6504495956242</v>
      </c>
      <c r="X54" s="143">
        <v>4037.8582966881395</v>
      </c>
      <c r="Y54" s="143">
        <v>5921.7352450186108</v>
      </c>
      <c r="Z54" s="143">
        <v>7923.8923256133157</v>
      </c>
      <c r="AA54" s="143">
        <v>9869.4174880157589</v>
      </c>
      <c r="AB54" s="143">
        <v>11666.001631371881</v>
      </c>
      <c r="AC54" s="143">
        <v>21147.476537435465</v>
      </c>
      <c r="AD54" s="143">
        <v>25456.767199875434</v>
      </c>
      <c r="AE54" s="143">
        <v>54588.88379729155</v>
      </c>
      <c r="AF54" s="143">
        <v>98940.786040313673</v>
      </c>
      <c r="AG54" s="143">
        <v>143162.2550152108</v>
      </c>
      <c r="AH54" s="143">
        <v>166325.0328405046</v>
      </c>
      <c r="AI54" s="143">
        <v>189721.83844405133</v>
      </c>
      <c r="AJ54" s="143">
        <v>211717.12570363353</v>
      </c>
      <c r="AK54" s="143">
        <v>218710.69732248693</v>
      </c>
      <c r="AL54" s="143">
        <v>218710.69732248693</v>
      </c>
      <c r="AM54" s="143">
        <v>218710.69732248693</v>
      </c>
      <c r="AN54" s="143">
        <v>218710.69732248693</v>
      </c>
      <c r="AO54" s="143">
        <v>218710.69732248693</v>
      </c>
      <c r="AP54" s="143">
        <v>218710.69732248693</v>
      </c>
      <c r="AQ54" s="143">
        <v>218710.69732248693</v>
      </c>
      <c r="AR54" s="143">
        <v>218710.69732248693</v>
      </c>
      <c r="AS54" s="143">
        <v>218710.69732248693</v>
      </c>
    </row>
    <row r="58" spans="1:45" ht="15.75" thickBot="1" x14ac:dyDescent="0.3"/>
    <row r="59" spans="1:45" ht="15.75" thickBot="1" x14ac:dyDescent="0.3">
      <c r="A59" s="103" t="s">
        <v>1</v>
      </c>
      <c r="B59" s="104" t="s">
        <v>2</v>
      </c>
      <c r="C59" s="123">
        <v>2013</v>
      </c>
      <c r="D59" s="123">
        <v>2014</v>
      </c>
      <c r="E59" s="123">
        <v>2015</v>
      </c>
      <c r="F59" s="123">
        <v>2016</v>
      </c>
    </row>
    <row r="60" spans="1:45" x14ac:dyDescent="0.25">
      <c r="A60" s="105" t="s">
        <v>0</v>
      </c>
      <c r="B60" s="106"/>
    </row>
    <row r="61" spans="1:45" x14ac:dyDescent="0.25">
      <c r="A61" s="107" t="s">
        <v>111</v>
      </c>
      <c r="B61" s="85">
        <v>273512.30790944077</v>
      </c>
      <c r="C61" s="108">
        <v>12701.628318584073</v>
      </c>
      <c r="D61" s="108">
        <v>114996.76420172128</v>
      </c>
      <c r="E61" s="108">
        <v>145813.91538913542</v>
      </c>
      <c r="F61" s="108">
        <v>0</v>
      </c>
    </row>
    <row r="62" spans="1:45" x14ac:dyDescent="0.25">
      <c r="A62" s="107" t="s">
        <v>112</v>
      </c>
      <c r="B62" s="85">
        <v>398793.38954394095</v>
      </c>
      <c r="C62" s="108">
        <v>0</v>
      </c>
      <c r="D62" s="108">
        <v>39359.309652914329</v>
      </c>
      <c r="E62" s="108">
        <v>272989.81784603384</v>
      </c>
      <c r="F62" s="108">
        <v>86444.262044992764</v>
      </c>
    </row>
    <row r="63" spans="1:45" x14ac:dyDescent="0.25">
      <c r="A63" s="107" t="s">
        <v>113</v>
      </c>
      <c r="B63" s="85">
        <v>63000</v>
      </c>
      <c r="C63" s="108">
        <v>0</v>
      </c>
      <c r="D63" s="108">
        <v>0</v>
      </c>
      <c r="E63" s="108">
        <v>63000</v>
      </c>
      <c r="F63" s="108">
        <v>0</v>
      </c>
    </row>
    <row r="64" spans="1:45" x14ac:dyDescent="0.25">
      <c r="A64" s="109" t="s">
        <v>45</v>
      </c>
      <c r="B64" s="110">
        <v>735305.69745338173</v>
      </c>
      <c r="C64" s="111">
        <v>12701.628318584073</v>
      </c>
      <c r="D64" s="111">
        <v>154356.07385463562</v>
      </c>
      <c r="E64" s="111">
        <v>481803.73323516926</v>
      </c>
      <c r="F64" s="111">
        <v>86444.262044992764</v>
      </c>
    </row>
    <row r="65" spans="1:6" x14ac:dyDescent="0.25">
      <c r="A65" s="112"/>
      <c r="B65" s="113"/>
      <c r="C65" s="114"/>
      <c r="D65" s="114"/>
      <c r="E65" s="114"/>
      <c r="F65" s="114"/>
    </row>
    <row r="66" spans="1:6" x14ac:dyDescent="0.25">
      <c r="A66" s="115" t="s">
        <v>46</v>
      </c>
      <c r="B66" s="113"/>
      <c r="C66" s="114"/>
      <c r="D66" s="114"/>
      <c r="E66" s="114"/>
      <c r="F66" s="114"/>
    </row>
    <row r="67" spans="1:6" x14ac:dyDescent="0.25">
      <c r="A67" s="107" t="s">
        <v>66</v>
      </c>
      <c r="B67" s="85">
        <v>39882.830999999998</v>
      </c>
      <c r="C67" s="108">
        <v>11246.919</v>
      </c>
      <c r="D67" s="108">
        <v>13294.277</v>
      </c>
      <c r="E67" s="108">
        <v>13294.277</v>
      </c>
      <c r="F67" s="108">
        <v>2047.3579999999999</v>
      </c>
    </row>
    <row r="68" spans="1:6" x14ac:dyDescent="0.25">
      <c r="A68" s="107" t="s">
        <v>47</v>
      </c>
      <c r="B68" s="85">
        <v>1000</v>
      </c>
      <c r="C68" s="108">
        <v>450</v>
      </c>
      <c r="D68" s="108">
        <v>310</v>
      </c>
      <c r="E68" s="108">
        <v>240</v>
      </c>
      <c r="F68" s="108">
        <v>0</v>
      </c>
    </row>
    <row r="69" spans="1:6" x14ac:dyDescent="0.25">
      <c r="A69" s="107" t="s">
        <v>65</v>
      </c>
      <c r="B69" s="85">
        <v>10500</v>
      </c>
      <c r="C69" s="108">
        <v>2100</v>
      </c>
      <c r="D69" s="108">
        <v>3600</v>
      </c>
      <c r="E69" s="108">
        <v>3600</v>
      </c>
      <c r="F69" s="108">
        <v>1200</v>
      </c>
    </row>
    <row r="70" spans="1:6" x14ac:dyDescent="0.25">
      <c r="A70" s="109" t="s">
        <v>48</v>
      </c>
      <c r="B70" s="110">
        <v>51382.831000000006</v>
      </c>
      <c r="C70" s="111">
        <v>13796.919</v>
      </c>
      <c r="D70" s="111">
        <v>17204.277000000002</v>
      </c>
      <c r="E70" s="111">
        <v>17134.277000000002</v>
      </c>
      <c r="F70" s="111">
        <v>3247.3580000000002</v>
      </c>
    </row>
    <row r="71" spans="1:6" x14ac:dyDescent="0.25">
      <c r="A71" s="112"/>
      <c r="B71" s="113"/>
      <c r="C71" s="114"/>
      <c r="D71" s="114"/>
      <c r="E71" s="114"/>
      <c r="F71" s="114"/>
    </row>
    <row r="72" spans="1:6" x14ac:dyDescent="0.25">
      <c r="A72" s="115" t="s">
        <v>49</v>
      </c>
      <c r="B72" s="113"/>
      <c r="C72" s="114"/>
      <c r="D72" s="114"/>
      <c r="E72" s="114"/>
      <c r="F72" s="114"/>
    </row>
    <row r="73" spans="1:6" x14ac:dyDescent="0.25">
      <c r="A73" s="107" t="s">
        <v>38</v>
      </c>
      <c r="B73" s="85">
        <v>5847.7231518973731</v>
      </c>
      <c r="C73" s="108">
        <v>0</v>
      </c>
      <c r="D73" s="108">
        <v>0</v>
      </c>
      <c r="E73" s="108">
        <v>5847.7231518973731</v>
      </c>
      <c r="F73" s="108">
        <v>0</v>
      </c>
    </row>
    <row r="74" spans="1:6" x14ac:dyDescent="0.25">
      <c r="A74" s="107" t="s">
        <v>50</v>
      </c>
      <c r="B74" s="85">
        <v>54677.674330621747</v>
      </c>
      <c r="C74" s="108">
        <v>0</v>
      </c>
      <c r="D74" s="108">
        <v>0</v>
      </c>
      <c r="E74" s="108">
        <v>47029.212592905104</v>
      </c>
      <c r="F74" s="108">
        <v>7648.4617377166405</v>
      </c>
    </row>
    <row r="75" spans="1:6" ht="15.75" thickBot="1" x14ac:dyDescent="0.3">
      <c r="A75" s="116" t="s">
        <v>51</v>
      </c>
      <c r="B75" s="117">
        <v>60525.397482519118</v>
      </c>
      <c r="C75" s="118">
        <v>0</v>
      </c>
      <c r="D75" s="118">
        <v>0</v>
      </c>
      <c r="E75" s="118">
        <v>52876.935744802475</v>
      </c>
      <c r="F75" s="118">
        <v>7648.4617377166405</v>
      </c>
    </row>
    <row r="76" spans="1:6" x14ac:dyDescent="0.25">
      <c r="A76" s="119" t="s">
        <v>52</v>
      </c>
      <c r="B76" s="91">
        <v>623397.46897086257</v>
      </c>
      <c r="C76" s="91">
        <v>-1095.2906814159269</v>
      </c>
      <c r="D76" s="91">
        <v>137151.79685463561</v>
      </c>
      <c r="E76" s="91">
        <v>411792.52049036679</v>
      </c>
      <c r="F76" s="91">
        <v>75548.442307276113</v>
      </c>
    </row>
    <row r="77" spans="1:6" ht="7.5" customHeight="1" thickBot="1" x14ac:dyDescent="0.3"/>
    <row r="78" spans="1:6" x14ac:dyDescent="0.25">
      <c r="A78" s="105" t="s">
        <v>8</v>
      </c>
      <c r="B78" s="106"/>
    </row>
    <row r="79" spans="1:6" x14ac:dyDescent="0.25">
      <c r="A79" s="109" t="s">
        <v>23</v>
      </c>
      <c r="B79" s="85">
        <v>0</v>
      </c>
      <c r="C79" s="108"/>
      <c r="D79" s="108"/>
      <c r="E79" s="108"/>
      <c r="F79" s="108"/>
    </row>
    <row r="80" spans="1:6" x14ac:dyDescent="0.25">
      <c r="A80" s="107" t="s">
        <v>12</v>
      </c>
      <c r="B80" s="85">
        <v>2990.1750000000002</v>
      </c>
      <c r="C80" s="108">
        <v>2990.1750000000002</v>
      </c>
      <c r="D80" s="108">
        <v>0</v>
      </c>
      <c r="E80" s="108">
        <v>0</v>
      </c>
      <c r="F80" s="108">
        <v>0</v>
      </c>
    </row>
    <row r="81" spans="1:6" x14ac:dyDescent="0.25">
      <c r="A81" s="107" t="s">
        <v>10</v>
      </c>
      <c r="B81" s="85">
        <v>11960.7</v>
      </c>
      <c r="C81" s="108">
        <v>5980.35</v>
      </c>
      <c r="D81" s="108">
        <v>5980.35</v>
      </c>
      <c r="E81" s="108">
        <v>0</v>
      </c>
      <c r="F81" s="108">
        <v>0</v>
      </c>
    </row>
    <row r="82" spans="1:6" x14ac:dyDescent="0.25">
      <c r="A82" s="107" t="s">
        <v>11</v>
      </c>
      <c r="B82" s="85">
        <v>125587.35</v>
      </c>
      <c r="C82" s="108">
        <v>62793.67500000001</v>
      </c>
      <c r="D82" s="108">
        <v>62793.674999999996</v>
      </c>
      <c r="E82" s="108">
        <v>0</v>
      </c>
      <c r="F82" s="108">
        <v>0</v>
      </c>
    </row>
    <row r="83" spans="1:6" x14ac:dyDescent="0.25">
      <c r="A83" s="107" t="s">
        <v>13</v>
      </c>
      <c r="B83" s="85">
        <v>8970.5249999999996</v>
      </c>
      <c r="C83" s="108">
        <v>0</v>
      </c>
      <c r="D83" s="108">
        <v>8970.5249999999996</v>
      </c>
      <c r="E83" s="108">
        <v>0</v>
      </c>
      <c r="F83" s="108">
        <v>0</v>
      </c>
    </row>
    <row r="84" spans="1:6" x14ac:dyDescent="0.25">
      <c r="A84" s="107" t="s">
        <v>22</v>
      </c>
      <c r="B84" s="85">
        <v>7475.4375000000018</v>
      </c>
      <c r="C84" s="108">
        <v>3588.2100000000014</v>
      </c>
      <c r="D84" s="108">
        <v>3887.2275000000004</v>
      </c>
      <c r="E84" s="108">
        <v>0</v>
      </c>
      <c r="F84" s="108">
        <v>0</v>
      </c>
    </row>
    <row r="85" spans="1:6" x14ac:dyDescent="0.25">
      <c r="A85" s="107" t="s">
        <v>15</v>
      </c>
      <c r="B85" s="85">
        <v>3139.6837500000011</v>
      </c>
      <c r="C85" s="108">
        <v>1507.0482000000002</v>
      </c>
      <c r="D85" s="108">
        <v>1632.6355500000006</v>
      </c>
      <c r="E85" s="108">
        <v>0</v>
      </c>
      <c r="F85" s="108">
        <v>0</v>
      </c>
    </row>
    <row r="86" spans="1:6" x14ac:dyDescent="0.25">
      <c r="A86" s="109" t="s">
        <v>67</v>
      </c>
      <c r="B86" s="110">
        <v>160123.87125000003</v>
      </c>
      <c r="C86" s="111">
        <v>76859.458200000023</v>
      </c>
      <c r="D86" s="111">
        <v>83264.413049999988</v>
      </c>
      <c r="E86" s="111">
        <v>0</v>
      </c>
      <c r="F86" s="111">
        <v>0</v>
      </c>
    </row>
    <row r="87" spans="1:6" x14ac:dyDescent="0.25">
      <c r="A87" s="109" t="s">
        <v>24</v>
      </c>
      <c r="B87" s="85">
        <v>0</v>
      </c>
      <c r="C87" s="108"/>
      <c r="D87" s="108"/>
      <c r="E87" s="108"/>
      <c r="F87" s="108"/>
    </row>
    <row r="88" spans="1:6" x14ac:dyDescent="0.25">
      <c r="A88" s="107" t="s">
        <v>12</v>
      </c>
      <c r="B88" s="85">
        <v>4280</v>
      </c>
      <c r="C88" s="108">
        <v>0</v>
      </c>
      <c r="D88" s="108">
        <v>4280</v>
      </c>
      <c r="E88" s="108">
        <v>0</v>
      </c>
      <c r="F88" s="108">
        <v>0</v>
      </c>
    </row>
    <row r="89" spans="1:6" x14ac:dyDescent="0.25">
      <c r="A89" s="107" t="s">
        <v>10</v>
      </c>
      <c r="B89" s="85">
        <v>17120</v>
      </c>
      <c r="C89" s="108">
        <v>0</v>
      </c>
      <c r="D89" s="108">
        <v>15408</v>
      </c>
      <c r="E89" s="108">
        <v>1712</v>
      </c>
      <c r="F89" s="108">
        <v>0</v>
      </c>
    </row>
    <row r="90" spans="1:6" x14ac:dyDescent="0.25">
      <c r="A90" s="107" t="s">
        <v>11</v>
      </c>
      <c r="B90" s="85">
        <v>179760</v>
      </c>
      <c r="C90" s="108">
        <v>0</v>
      </c>
      <c r="D90" s="108">
        <v>106058.4</v>
      </c>
      <c r="E90" s="108">
        <v>73701.600000000006</v>
      </c>
      <c r="F90" s="108">
        <v>0</v>
      </c>
    </row>
    <row r="91" spans="1:6" x14ac:dyDescent="0.25">
      <c r="A91" s="107" t="s">
        <v>13</v>
      </c>
      <c r="B91" s="85">
        <v>12840</v>
      </c>
      <c r="C91" s="108">
        <v>0</v>
      </c>
      <c r="D91" s="108">
        <v>2568</v>
      </c>
      <c r="E91" s="108">
        <v>10272</v>
      </c>
      <c r="F91" s="108">
        <v>0</v>
      </c>
    </row>
    <row r="92" spans="1:6" x14ac:dyDescent="0.25">
      <c r="A92" s="107" t="s">
        <v>22</v>
      </c>
      <c r="B92" s="85">
        <v>10700.000000000002</v>
      </c>
      <c r="C92" s="108">
        <v>0</v>
      </c>
      <c r="D92" s="108">
        <v>6415.7200000000012</v>
      </c>
      <c r="E92" s="108">
        <v>4284.2800000000007</v>
      </c>
      <c r="F92" s="108">
        <v>0</v>
      </c>
    </row>
    <row r="93" spans="1:6" x14ac:dyDescent="0.25">
      <c r="A93" s="107" t="s">
        <v>15</v>
      </c>
      <c r="B93" s="85">
        <v>4494</v>
      </c>
      <c r="C93" s="108">
        <v>0</v>
      </c>
      <c r="D93" s="108">
        <v>2694.6024000000002</v>
      </c>
      <c r="E93" s="108">
        <v>1799.3976</v>
      </c>
      <c r="F93" s="108">
        <v>0</v>
      </c>
    </row>
    <row r="94" spans="1:6" ht="15.75" thickBot="1" x14ac:dyDescent="0.3">
      <c r="A94" s="121" t="s">
        <v>68</v>
      </c>
      <c r="B94" s="117">
        <v>229194</v>
      </c>
      <c r="C94" s="118">
        <v>0</v>
      </c>
      <c r="D94" s="118">
        <v>137424.7224</v>
      </c>
      <c r="E94" s="118">
        <v>91769.277600000001</v>
      </c>
      <c r="F94" s="118">
        <v>0</v>
      </c>
    </row>
    <row r="95" spans="1:6" x14ac:dyDescent="0.25">
      <c r="A95" s="122" t="s">
        <v>53</v>
      </c>
      <c r="B95" s="91">
        <v>-389317.87125000008</v>
      </c>
      <c r="C95" s="91">
        <v>-76859.458200000023</v>
      </c>
      <c r="D95" s="91">
        <v>-220689.13545</v>
      </c>
      <c r="E95" s="91">
        <v>-91769.277600000001</v>
      </c>
      <c r="F95" s="91">
        <v>0</v>
      </c>
    </row>
    <row r="96" spans="1:6" ht="15.75" thickBot="1" x14ac:dyDescent="0.3"/>
    <row r="97" spans="1:7" x14ac:dyDescent="0.25">
      <c r="A97" s="105" t="s">
        <v>54</v>
      </c>
      <c r="B97" s="106"/>
    </row>
    <row r="98" spans="1:7" x14ac:dyDescent="0.25">
      <c r="A98" s="107" t="s">
        <v>55</v>
      </c>
      <c r="B98" s="85">
        <v>55000</v>
      </c>
      <c r="C98" s="108">
        <v>55000</v>
      </c>
      <c r="D98" s="108">
        <v>0</v>
      </c>
      <c r="E98" s="108">
        <v>0</v>
      </c>
      <c r="F98" s="108">
        <v>0</v>
      </c>
    </row>
    <row r="99" spans="1:7" x14ac:dyDescent="0.25">
      <c r="A99" s="107" t="s">
        <v>56</v>
      </c>
      <c r="B99" s="85">
        <v>121600</v>
      </c>
      <c r="C99" s="108">
        <v>23100</v>
      </c>
      <c r="D99" s="108">
        <v>92800</v>
      </c>
      <c r="E99" s="108">
        <v>5700</v>
      </c>
      <c r="F99" s="108">
        <v>0</v>
      </c>
    </row>
    <row r="100" spans="1:7" x14ac:dyDescent="0.25">
      <c r="A100" s="109" t="s">
        <v>57</v>
      </c>
      <c r="B100" s="110">
        <v>176600</v>
      </c>
      <c r="C100" s="111">
        <v>78100</v>
      </c>
      <c r="D100" s="111">
        <v>92800</v>
      </c>
      <c r="E100" s="111">
        <v>5700</v>
      </c>
      <c r="F100" s="111">
        <v>0</v>
      </c>
    </row>
    <row r="101" spans="1:7" x14ac:dyDescent="0.25">
      <c r="A101" s="107"/>
      <c r="B101" s="85"/>
      <c r="C101" s="108"/>
      <c r="D101" s="108"/>
      <c r="E101" s="108"/>
      <c r="F101" s="108"/>
    </row>
    <row r="102" spans="1:7" x14ac:dyDescent="0.25">
      <c r="A102" s="109" t="s">
        <v>58</v>
      </c>
      <c r="B102" s="85"/>
      <c r="C102" s="108"/>
      <c r="D102" s="108"/>
      <c r="E102" s="108"/>
      <c r="F102" s="108"/>
    </row>
    <row r="103" spans="1:7" x14ac:dyDescent="0.25">
      <c r="A103" s="107" t="s">
        <v>147</v>
      </c>
      <c r="B103" s="85">
        <v>55000</v>
      </c>
      <c r="C103" s="108">
        <v>0</v>
      </c>
      <c r="D103" s="108">
        <v>0</v>
      </c>
      <c r="E103" s="108">
        <v>55000</v>
      </c>
      <c r="F103" s="108">
        <v>0</v>
      </c>
      <c r="G103" s="108">
        <v>0</v>
      </c>
    </row>
    <row r="104" spans="1:7" x14ac:dyDescent="0.25">
      <c r="A104" s="107" t="s">
        <v>59</v>
      </c>
      <c r="B104" s="85">
        <v>121600.00000000001</v>
      </c>
      <c r="C104" s="108">
        <v>0</v>
      </c>
      <c r="D104" s="108">
        <v>0</v>
      </c>
      <c r="E104" s="108">
        <v>121600.00000000001</v>
      </c>
      <c r="F104" s="108">
        <v>0</v>
      </c>
    </row>
    <row r="105" spans="1:7" x14ac:dyDescent="0.25">
      <c r="A105" s="107" t="s">
        <v>60</v>
      </c>
      <c r="B105" s="85">
        <v>15368.90039837563</v>
      </c>
      <c r="C105" s="108">
        <v>87.5</v>
      </c>
      <c r="D105" s="108">
        <v>8782.2916666666679</v>
      </c>
      <c r="E105" s="108">
        <v>6499.1087317089623</v>
      </c>
      <c r="F105" s="108">
        <v>0</v>
      </c>
    </row>
    <row r="106" spans="1:7" x14ac:dyDescent="0.25">
      <c r="A106" s="115" t="s">
        <v>61</v>
      </c>
      <c r="B106" s="85">
        <v>191968.90039837561</v>
      </c>
      <c r="C106" s="111">
        <v>87.5</v>
      </c>
      <c r="D106" s="111">
        <v>8782.2916666666679</v>
      </c>
      <c r="E106" s="111">
        <v>183099.10873170896</v>
      </c>
      <c r="F106" s="111">
        <v>0</v>
      </c>
    </row>
    <row r="107" spans="1:7" x14ac:dyDescent="0.25">
      <c r="A107" s="109" t="s">
        <v>62</v>
      </c>
      <c r="B107" s="110">
        <v>-15368.900398375641</v>
      </c>
      <c r="C107" s="91">
        <v>78012.5</v>
      </c>
      <c r="D107" s="91">
        <v>84017.708333333328</v>
      </c>
      <c r="E107" s="91">
        <v>-177399.10873170896</v>
      </c>
      <c r="F107" s="91">
        <v>0</v>
      </c>
    </row>
    <row r="109" spans="1:7" x14ac:dyDescent="0.25">
      <c r="A109" s="109" t="s">
        <v>63</v>
      </c>
      <c r="B109" s="110">
        <v>218710.69732248696</v>
      </c>
      <c r="C109" s="91">
        <v>57.751118584055803</v>
      </c>
      <c r="D109" s="91">
        <v>480.36973796894017</v>
      </c>
      <c r="E109" s="91">
        <v>142624.13415865786</v>
      </c>
      <c r="F109" s="91">
        <v>75548.442307276113</v>
      </c>
    </row>
    <row r="110" spans="1:7" x14ac:dyDescent="0.25">
      <c r="A110" s="109" t="s">
        <v>64</v>
      </c>
      <c r="B110" s="110">
        <v>218710.69732248696</v>
      </c>
      <c r="C110" s="91">
        <v>57.751118584055803</v>
      </c>
      <c r="D110" s="91">
        <v>538.12085655299597</v>
      </c>
      <c r="E110" s="91">
        <v>143162.25501521086</v>
      </c>
      <c r="F110" s="91">
        <v>218710.69732248696</v>
      </c>
    </row>
    <row r="111" spans="1:7" x14ac:dyDescent="0.25">
      <c r="B111" s="168">
        <v>0</v>
      </c>
    </row>
    <row r="115" spans="1:17" ht="30.75" thickBot="1" x14ac:dyDescent="0.3">
      <c r="A115" s="147" t="s">
        <v>1</v>
      </c>
      <c r="B115" s="148" t="s">
        <v>2</v>
      </c>
      <c r="C115" s="149" t="s">
        <v>124</v>
      </c>
      <c r="D115" s="149" t="s">
        <v>114</v>
      </c>
      <c r="E115" s="149" t="s">
        <v>115</v>
      </c>
      <c r="F115" s="149" t="s">
        <v>116</v>
      </c>
      <c r="G115" s="149" t="s">
        <v>117</v>
      </c>
      <c r="H115" s="149" t="s">
        <v>118</v>
      </c>
      <c r="I115" s="149" t="s">
        <v>119</v>
      </c>
      <c r="J115" s="149" t="s">
        <v>120</v>
      </c>
      <c r="K115" s="149" t="s">
        <v>121</v>
      </c>
      <c r="L115" s="149" t="s">
        <v>122</v>
      </c>
      <c r="M115" s="149" t="s">
        <v>123</v>
      </c>
      <c r="N115" s="149" t="s">
        <v>125</v>
      </c>
      <c r="O115" s="149" t="s">
        <v>126</v>
      </c>
      <c r="P115" s="149" t="s">
        <v>127</v>
      </c>
      <c r="Q115" s="149" t="s">
        <v>128</v>
      </c>
    </row>
    <row r="116" spans="1:17" x14ac:dyDescent="0.25">
      <c r="A116" s="130" t="s">
        <v>0</v>
      </c>
      <c r="B116" s="131"/>
    </row>
    <row r="117" spans="1:17" x14ac:dyDescent="0.25">
      <c r="A117" s="132" t="s">
        <v>111</v>
      </c>
      <c r="B117" s="133">
        <v>273512.30790944077</v>
      </c>
      <c r="C117" s="108">
        <v>0</v>
      </c>
      <c r="D117" s="108">
        <v>4233.8761061946907</v>
      </c>
      <c r="E117" s="108">
        <v>8467.7522123893814</v>
      </c>
      <c r="F117" s="108">
        <v>12829.067989380532</v>
      </c>
      <c r="G117" s="108">
        <v>33044.50394631688</v>
      </c>
      <c r="H117" s="108">
        <v>34045.785460394232</v>
      </c>
      <c r="I117" s="108">
        <v>35077.406805629638</v>
      </c>
      <c r="J117" s="108">
        <v>36863.081010247995</v>
      </c>
      <c r="K117" s="108">
        <v>38732.088371454294</v>
      </c>
      <c r="L117" s="108">
        <v>34558.520798987935</v>
      </c>
      <c r="M117" s="108">
        <v>35660.225208445197</v>
      </c>
      <c r="N117" s="108">
        <v>0</v>
      </c>
      <c r="O117" s="108">
        <v>0</v>
      </c>
      <c r="P117" s="108">
        <v>0</v>
      </c>
      <c r="Q117" s="108">
        <v>0</v>
      </c>
    </row>
    <row r="118" spans="1:17" x14ac:dyDescent="0.25">
      <c r="A118" s="132" t="s">
        <v>112</v>
      </c>
      <c r="B118" s="133">
        <v>398793.3895439409</v>
      </c>
      <c r="C118" s="108">
        <v>0</v>
      </c>
      <c r="D118" s="108">
        <v>0</v>
      </c>
      <c r="E118" s="108">
        <v>0</v>
      </c>
      <c r="F118" s="108">
        <v>0</v>
      </c>
      <c r="G118" s="108">
        <v>12730.13791411043</v>
      </c>
      <c r="H118" s="108">
        <v>13115.873823045891</v>
      </c>
      <c r="I118" s="108">
        <v>13513.297915758005</v>
      </c>
      <c r="J118" s="108">
        <v>51234.541417940243</v>
      </c>
      <c r="K118" s="108">
        <v>71723.19019325808</v>
      </c>
      <c r="L118" s="108">
        <v>73896.474579304006</v>
      </c>
      <c r="M118" s="108">
        <v>76135.611655531495</v>
      </c>
      <c r="N118" s="108">
        <v>78442.596824305758</v>
      </c>
      <c r="O118" s="108">
        <v>8001.6652206870131</v>
      </c>
      <c r="P118" s="108">
        <v>0</v>
      </c>
      <c r="Q118" s="108">
        <v>0</v>
      </c>
    </row>
    <row r="119" spans="1:17" x14ac:dyDescent="0.25">
      <c r="A119" s="132" t="s">
        <v>113</v>
      </c>
      <c r="B119" s="133">
        <v>63000</v>
      </c>
      <c r="C119" s="108">
        <v>0</v>
      </c>
      <c r="D119" s="108">
        <v>0</v>
      </c>
      <c r="E119" s="108">
        <v>0</v>
      </c>
      <c r="F119" s="108">
        <v>0</v>
      </c>
      <c r="G119" s="108">
        <v>0</v>
      </c>
      <c r="H119" s="108">
        <v>0</v>
      </c>
      <c r="I119" s="108">
        <v>0</v>
      </c>
      <c r="J119" s="108">
        <v>0</v>
      </c>
      <c r="K119" s="108">
        <v>0</v>
      </c>
      <c r="L119" s="108">
        <v>15750</v>
      </c>
      <c r="M119" s="108">
        <v>47250</v>
      </c>
      <c r="N119" s="108">
        <v>0</v>
      </c>
      <c r="O119" s="108">
        <v>0</v>
      </c>
      <c r="P119" s="108">
        <v>0</v>
      </c>
      <c r="Q119" s="108">
        <v>0</v>
      </c>
    </row>
    <row r="120" spans="1:17" x14ac:dyDescent="0.25">
      <c r="A120" s="137" t="s">
        <v>45</v>
      </c>
      <c r="B120" s="138">
        <v>735305.69745338173</v>
      </c>
      <c r="C120" s="129">
        <v>0</v>
      </c>
      <c r="D120" s="128">
        <v>4233.8761061946907</v>
      </c>
      <c r="E120" s="128">
        <v>8467.7522123893814</v>
      </c>
      <c r="F120" s="128">
        <v>12829.067989380532</v>
      </c>
      <c r="G120" s="128">
        <v>45774.641860427306</v>
      </c>
      <c r="H120" s="128">
        <v>47161.659283440124</v>
      </c>
      <c r="I120" s="128">
        <v>48590.704721387643</v>
      </c>
      <c r="J120" s="128">
        <v>88097.622428188246</v>
      </c>
      <c r="K120" s="128">
        <v>110455.27856471238</v>
      </c>
      <c r="L120" s="128">
        <v>124204.99537829193</v>
      </c>
      <c r="M120" s="128">
        <v>159045.8368639767</v>
      </c>
      <c r="N120" s="128">
        <v>78442.596824305758</v>
      </c>
      <c r="O120" s="128">
        <v>8001.6652206870131</v>
      </c>
      <c r="P120" s="128">
        <v>0</v>
      </c>
      <c r="Q120" s="128">
        <v>0</v>
      </c>
    </row>
    <row r="121" spans="1:17" x14ac:dyDescent="0.25">
      <c r="A121" s="131"/>
      <c r="B121" s="131"/>
      <c r="C121" s="114"/>
      <c r="D121" s="114"/>
      <c r="E121" s="114"/>
      <c r="F121" s="114"/>
      <c r="G121" s="114"/>
      <c r="H121" s="114"/>
      <c r="I121" s="114"/>
      <c r="J121" s="114"/>
    </row>
    <row r="122" spans="1:17" x14ac:dyDescent="0.25">
      <c r="A122" s="130" t="s">
        <v>46</v>
      </c>
      <c r="B122" s="131"/>
      <c r="C122" s="114"/>
      <c r="D122" s="114"/>
      <c r="E122" s="114"/>
      <c r="F122" s="114"/>
      <c r="G122" s="114"/>
      <c r="H122" s="114"/>
      <c r="I122" s="114"/>
      <c r="J122" s="114"/>
    </row>
    <row r="123" spans="1:17" x14ac:dyDescent="0.25">
      <c r="A123" s="132" t="s">
        <v>66</v>
      </c>
      <c r="B123" s="133">
        <v>39882.830999999991</v>
      </c>
      <c r="C123" s="108">
        <v>3748.973</v>
      </c>
      <c r="D123" s="108">
        <v>3748.973</v>
      </c>
      <c r="E123" s="108">
        <v>3748.973</v>
      </c>
      <c r="F123" s="108">
        <v>2047.3579999999999</v>
      </c>
      <c r="G123" s="108">
        <v>3748.973</v>
      </c>
      <c r="H123" s="108">
        <v>3748.973</v>
      </c>
      <c r="I123" s="108">
        <v>3748.973</v>
      </c>
      <c r="J123" s="108">
        <v>2047.3579999999999</v>
      </c>
      <c r="K123" s="108">
        <v>3748.973</v>
      </c>
      <c r="L123" s="108">
        <v>3748.973</v>
      </c>
      <c r="M123" s="108">
        <v>3748.973</v>
      </c>
      <c r="N123" s="108">
        <v>2047.3579999999999</v>
      </c>
      <c r="O123" s="108">
        <v>0</v>
      </c>
      <c r="P123" s="108">
        <v>0</v>
      </c>
      <c r="Q123" s="108">
        <v>0</v>
      </c>
    </row>
    <row r="124" spans="1:17" x14ac:dyDescent="0.25">
      <c r="A124" s="132" t="s">
        <v>47</v>
      </c>
      <c r="B124" s="133">
        <v>1000</v>
      </c>
      <c r="C124" s="108">
        <v>100</v>
      </c>
      <c r="D124" s="108">
        <v>200</v>
      </c>
      <c r="E124" s="108">
        <v>150</v>
      </c>
      <c r="F124" s="108">
        <v>125</v>
      </c>
      <c r="G124" s="108">
        <v>65</v>
      </c>
      <c r="H124" s="108">
        <v>60</v>
      </c>
      <c r="I124" s="108">
        <v>60</v>
      </c>
      <c r="J124" s="108">
        <v>60</v>
      </c>
      <c r="K124" s="108">
        <v>60</v>
      </c>
      <c r="L124" s="108">
        <v>60</v>
      </c>
      <c r="M124" s="108">
        <v>60</v>
      </c>
      <c r="N124" s="108">
        <v>0</v>
      </c>
      <c r="O124" s="108">
        <v>0</v>
      </c>
      <c r="P124" s="108">
        <v>0</v>
      </c>
      <c r="Q124" s="108">
        <v>0</v>
      </c>
    </row>
    <row r="125" spans="1:17" x14ac:dyDescent="0.25">
      <c r="A125" s="132" t="s">
        <v>65</v>
      </c>
      <c r="B125" s="133">
        <v>10500</v>
      </c>
      <c r="C125" s="108">
        <v>300</v>
      </c>
      <c r="D125" s="108">
        <v>900</v>
      </c>
      <c r="E125" s="108">
        <v>900</v>
      </c>
      <c r="F125" s="108">
        <v>900</v>
      </c>
      <c r="G125" s="108">
        <v>900</v>
      </c>
      <c r="H125" s="108">
        <v>900</v>
      </c>
      <c r="I125" s="108">
        <v>900</v>
      </c>
      <c r="J125" s="108">
        <v>900</v>
      </c>
      <c r="K125" s="108">
        <v>900</v>
      </c>
      <c r="L125" s="108">
        <v>900</v>
      </c>
      <c r="M125" s="108">
        <v>900</v>
      </c>
      <c r="N125" s="108">
        <v>900</v>
      </c>
      <c r="O125" s="108">
        <v>300</v>
      </c>
      <c r="P125" s="108">
        <v>0</v>
      </c>
      <c r="Q125" s="108">
        <v>0</v>
      </c>
    </row>
    <row r="126" spans="1:17" x14ac:dyDescent="0.25">
      <c r="A126" s="137" t="s">
        <v>48</v>
      </c>
      <c r="B126" s="138">
        <v>51382.830999999991</v>
      </c>
      <c r="C126" s="129">
        <v>4148.973</v>
      </c>
      <c r="D126" s="128">
        <v>4848.973</v>
      </c>
      <c r="E126" s="128">
        <v>4798.973</v>
      </c>
      <c r="F126" s="128">
        <v>3072.3580000000002</v>
      </c>
      <c r="G126" s="128">
        <v>4713.973</v>
      </c>
      <c r="H126" s="128">
        <v>4708.973</v>
      </c>
      <c r="I126" s="128">
        <v>4708.973</v>
      </c>
      <c r="J126" s="128">
        <v>3007.3580000000002</v>
      </c>
      <c r="K126" s="128">
        <v>4708.973</v>
      </c>
      <c r="L126" s="128">
        <v>4708.973</v>
      </c>
      <c r="M126" s="128">
        <v>4708.973</v>
      </c>
      <c r="N126" s="128">
        <v>2947.3580000000002</v>
      </c>
      <c r="O126" s="128">
        <v>300</v>
      </c>
      <c r="P126" s="128">
        <v>0</v>
      </c>
      <c r="Q126" s="128">
        <v>0</v>
      </c>
    </row>
    <row r="127" spans="1:17" x14ac:dyDescent="0.25">
      <c r="A127" s="131"/>
      <c r="B127" s="131"/>
      <c r="C127" s="114"/>
      <c r="D127" s="114"/>
      <c r="E127" s="114"/>
      <c r="F127" s="114"/>
      <c r="G127" s="114"/>
      <c r="H127" s="114"/>
      <c r="I127" s="114"/>
      <c r="J127" s="114"/>
    </row>
    <row r="128" spans="1:17" x14ac:dyDescent="0.25">
      <c r="A128" s="130" t="s">
        <v>49</v>
      </c>
      <c r="B128" s="131"/>
      <c r="C128" s="114"/>
      <c r="D128" s="114"/>
      <c r="E128" s="114"/>
      <c r="F128" s="114"/>
      <c r="G128" s="114"/>
      <c r="H128" s="114"/>
      <c r="I128" s="114"/>
      <c r="J128" s="114"/>
    </row>
    <row r="129" spans="1:17" x14ac:dyDescent="0.25">
      <c r="A129" s="132" t="s">
        <v>38</v>
      </c>
      <c r="B129" s="133">
        <v>5847.7231518973731</v>
      </c>
      <c r="C129" s="108">
        <v>0</v>
      </c>
      <c r="D129" s="108">
        <v>0</v>
      </c>
      <c r="E129" s="108">
        <v>0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M129" s="108">
        <v>5847.7231518973731</v>
      </c>
      <c r="N129" s="108">
        <v>0</v>
      </c>
      <c r="O129" s="108">
        <v>0</v>
      </c>
      <c r="P129" s="108">
        <v>0</v>
      </c>
      <c r="Q129" s="108">
        <v>0</v>
      </c>
    </row>
    <row r="130" spans="1:17" x14ac:dyDescent="0.25">
      <c r="A130" s="132" t="s">
        <v>50</v>
      </c>
      <c r="B130" s="133">
        <v>54677.67433062174</v>
      </c>
      <c r="C130" s="108">
        <v>0</v>
      </c>
      <c r="D130" s="108">
        <v>0</v>
      </c>
      <c r="E130" s="108">
        <v>0</v>
      </c>
      <c r="F130" s="108">
        <v>0</v>
      </c>
      <c r="G130" s="108">
        <v>0</v>
      </c>
      <c r="H130" s="108">
        <v>0</v>
      </c>
      <c r="I130" s="108">
        <v>0</v>
      </c>
      <c r="J130" s="108">
        <v>4418.8689392196547</v>
      </c>
      <c r="K130" s="108">
        <v>1817.88259123291</v>
      </c>
      <c r="L130" s="108">
        <v>26225.192203748862</v>
      </c>
      <c r="M130" s="108">
        <v>14567.268858703676</v>
      </c>
      <c r="N130" s="108">
        <v>6940.3681358830308</v>
      </c>
      <c r="O130" s="108">
        <v>708.09360183360991</v>
      </c>
      <c r="P130" s="108">
        <v>0</v>
      </c>
      <c r="Q130" s="108">
        <v>0</v>
      </c>
    </row>
    <row r="131" spans="1:17" ht="15.75" thickBot="1" x14ac:dyDescent="0.3">
      <c r="A131" s="144" t="s">
        <v>51</v>
      </c>
      <c r="B131" s="145">
        <v>60525.397482519111</v>
      </c>
      <c r="C131" s="140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4418.8689392196547</v>
      </c>
      <c r="K131" s="141">
        <v>1817.88259123291</v>
      </c>
      <c r="L131" s="141">
        <v>26225.192203748862</v>
      </c>
      <c r="M131" s="141">
        <v>20414.992010601047</v>
      </c>
      <c r="N131" s="141">
        <v>6940.3681358830308</v>
      </c>
      <c r="O131" s="141">
        <v>708.09360183360991</v>
      </c>
      <c r="P131" s="141">
        <v>0</v>
      </c>
      <c r="Q131" s="141">
        <v>0</v>
      </c>
    </row>
    <row r="132" spans="1:17" x14ac:dyDescent="0.25">
      <c r="A132" s="139" t="s">
        <v>52</v>
      </c>
      <c r="B132" s="138">
        <v>623397.46897086257</v>
      </c>
      <c r="C132" s="142">
        <v>-4148.973</v>
      </c>
      <c r="D132" s="143">
        <v>-615.09689380530926</v>
      </c>
      <c r="E132" s="143">
        <v>3668.7792123893814</v>
      </c>
      <c r="F132" s="143">
        <v>9756.7099893805316</v>
      </c>
      <c r="G132" s="143">
        <v>41060.668860427308</v>
      </c>
      <c r="H132" s="143">
        <v>42452.686283440125</v>
      </c>
      <c r="I132" s="143">
        <v>43881.731721387645</v>
      </c>
      <c r="J132" s="143">
        <v>80671.395488968585</v>
      </c>
      <c r="K132" s="143">
        <v>103928.42297347948</v>
      </c>
      <c r="L132" s="143">
        <v>93270.83017454308</v>
      </c>
      <c r="M132" s="143">
        <v>133921.87185337566</v>
      </c>
      <c r="N132" s="143">
        <v>68554.870688422729</v>
      </c>
      <c r="O132" s="143">
        <v>6993.5716188534034</v>
      </c>
      <c r="P132" s="143">
        <v>0</v>
      </c>
      <c r="Q132" s="143">
        <v>0</v>
      </c>
    </row>
    <row r="133" spans="1:17" x14ac:dyDescent="0.25">
      <c r="A133" s="136"/>
      <c r="B133" s="136"/>
    </row>
    <row r="134" spans="1:17" x14ac:dyDescent="0.25">
      <c r="A134" s="130" t="s">
        <v>8</v>
      </c>
      <c r="B134" s="131"/>
    </row>
    <row r="135" spans="1:17" x14ac:dyDescent="0.25">
      <c r="A135" s="134" t="s">
        <v>23</v>
      </c>
      <c r="B135" s="133">
        <v>0</v>
      </c>
      <c r="C135" s="108"/>
      <c r="D135" s="108"/>
      <c r="E135" s="108"/>
      <c r="F135" s="108"/>
      <c r="G135" s="108"/>
      <c r="H135" s="108"/>
      <c r="I135" s="108"/>
      <c r="J135" s="108"/>
    </row>
    <row r="136" spans="1:17" x14ac:dyDescent="0.25">
      <c r="A136" s="132" t="s">
        <v>12</v>
      </c>
      <c r="B136" s="133">
        <v>2990.1750000000002</v>
      </c>
      <c r="C136" s="108">
        <v>1495.0875000000001</v>
      </c>
      <c r="D136" s="108">
        <v>1495.0875000000001</v>
      </c>
      <c r="E136" s="108">
        <v>0</v>
      </c>
      <c r="F136" s="108">
        <v>0</v>
      </c>
      <c r="G136" s="108">
        <v>0</v>
      </c>
      <c r="H136" s="108">
        <v>0</v>
      </c>
      <c r="I136" s="108">
        <v>0</v>
      </c>
      <c r="J136" s="108">
        <v>0</v>
      </c>
      <c r="K136" s="108">
        <v>0</v>
      </c>
      <c r="L136" s="108">
        <v>0</v>
      </c>
      <c r="M136" s="108">
        <v>0</v>
      </c>
      <c r="N136" s="108">
        <v>0</v>
      </c>
      <c r="O136" s="108">
        <v>0</v>
      </c>
      <c r="P136" s="108">
        <v>0</v>
      </c>
      <c r="Q136" s="108">
        <v>0</v>
      </c>
    </row>
    <row r="137" spans="1:17" x14ac:dyDescent="0.25">
      <c r="A137" s="132" t="s">
        <v>10</v>
      </c>
      <c r="B137" s="133">
        <v>11960.7</v>
      </c>
      <c r="C137" s="108">
        <v>0</v>
      </c>
      <c r="D137" s="108">
        <v>2392.1400000000003</v>
      </c>
      <c r="E137" s="108">
        <v>3588.2100000000005</v>
      </c>
      <c r="F137" s="108">
        <v>3588.2100000000005</v>
      </c>
      <c r="G137" s="108">
        <v>2392.1400000000003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</row>
    <row r="138" spans="1:17" x14ac:dyDescent="0.25">
      <c r="A138" s="132" t="s">
        <v>11</v>
      </c>
      <c r="B138" s="133">
        <v>125587.35000000002</v>
      </c>
      <c r="C138" s="108">
        <v>0</v>
      </c>
      <c r="D138" s="108">
        <v>25117.470000000005</v>
      </c>
      <c r="E138" s="108">
        <v>37676.205000000009</v>
      </c>
      <c r="F138" s="108">
        <v>26373.343500000003</v>
      </c>
      <c r="G138" s="108">
        <v>21349.849500000004</v>
      </c>
      <c r="H138" s="108">
        <v>11302.861500000001</v>
      </c>
      <c r="I138" s="108">
        <v>3767.6205000000004</v>
      </c>
      <c r="J138" s="108">
        <v>0</v>
      </c>
      <c r="K138" s="108">
        <v>0</v>
      </c>
      <c r="L138" s="108">
        <v>0</v>
      </c>
      <c r="M138" s="108">
        <v>0</v>
      </c>
      <c r="N138" s="108">
        <v>0</v>
      </c>
      <c r="O138" s="108">
        <v>0</v>
      </c>
      <c r="P138" s="108">
        <v>0</v>
      </c>
      <c r="Q138" s="108">
        <v>0</v>
      </c>
    </row>
    <row r="139" spans="1:17" x14ac:dyDescent="0.25">
      <c r="A139" s="132" t="s">
        <v>13</v>
      </c>
      <c r="B139" s="133">
        <v>8970.5250000000015</v>
      </c>
      <c r="C139" s="108">
        <v>0</v>
      </c>
      <c r="D139" s="108">
        <v>0</v>
      </c>
      <c r="E139" s="108">
        <v>0</v>
      </c>
      <c r="F139" s="108">
        <v>0</v>
      </c>
      <c r="G139" s="108">
        <v>2691.1574999999998</v>
      </c>
      <c r="H139" s="108">
        <v>3588.21</v>
      </c>
      <c r="I139" s="108">
        <v>2691.1575000000003</v>
      </c>
      <c r="J139" s="108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</row>
    <row r="140" spans="1:17" x14ac:dyDescent="0.25">
      <c r="A140" s="132" t="s">
        <v>22</v>
      </c>
      <c r="B140" s="133">
        <v>7475.4375000000018</v>
      </c>
      <c r="C140" s="108">
        <v>74.75437500000001</v>
      </c>
      <c r="D140" s="108">
        <v>1450.2348750000003</v>
      </c>
      <c r="E140" s="108">
        <v>2063.2207500000004</v>
      </c>
      <c r="F140" s="108">
        <v>1498.0776750000002</v>
      </c>
      <c r="G140" s="108">
        <v>1321.6573500000004</v>
      </c>
      <c r="H140" s="108">
        <v>744.55357500000014</v>
      </c>
      <c r="I140" s="108">
        <v>322.93890000000005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108">
        <v>0</v>
      </c>
    </row>
    <row r="141" spans="1:17" x14ac:dyDescent="0.25">
      <c r="A141" s="132" t="s">
        <v>15</v>
      </c>
      <c r="B141" s="133">
        <v>3139.6837500000001</v>
      </c>
      <c r="C141" s="108">
        <v>31.396837500000004</v>
      </c>
      <c r="D141" s="108">
        <v>609.0986475000002</v>
      </c>
      <c r="E141" s="108">
        <v>866.55271500000026</v>
      </c>
      <c r="F141" s="108">
        <v>629.19262350000008</v>
      </c>
      <c r="G141" s="108">
        <v>555.09608700000013</v>
      </c>
      <c r="H141" s="108">
        <v>312.71250150000003</v>
      </c>
      <c r="I141" s="108">
        <v>135.63433800000001</v>
      </c>
      <c r="J141" s="108">
        <v>0</v>
      </c>
      <c r="K141" s="108">
        <v>0</v>
      </c>
      <c r="L141" s="108">
        <v>0</v>
      </c>
      <c r="M141" s="108">
        <v>0</v>
      </c>
      <c r="N141" s="108">
        <v>0</v>
      </c>
      <c r="O141" s="108">
        <v>0</v>
      </c>
      <c r="P141" s="108">
        <v>0</v>
      </c>
      <c r="Q141" s="108">
        <v>0</v>
      </c>
    </row>
    <row r="142" spans="1:17" x14ac:dyDescent="0.25">
      <c r="A142" s="137" t="s">
        <v>67</v>
      </c>
      <c r="B142" s="138">
        <v>160123.87125000003</v>
      </c>
      <c r="C142" s="129">
        <v>1601.2387125</v>
      </c>
      <c r="D142" s="128">
        <v>31064.031022500007</v>
      </c>
      <c r="E142" s="128">
        <v>44194.188465000007</v>
      </c>
      <c r="F142" s="128">
        <v>32088.823798500001</v>
      </c>
      <c r="G142" s="128">
        <v>28309.900437000008</v>
      </c>
      <c r="H142" s="128">
        <v>15948.337576500002</v>
      </c>
      <c r="I142" s="128">
        <v>6917.3512380000002</v>
      </c>
      <c r="J142" s="128">
        <v>0</v>
      </c>
      <c r="K142" s="128">
        <v>0</v>
      </c>
      <c r="L142" s="128">
        <v>0</v>
      </c>
      <c r="M142" s="128">
        <v>0</v>
      </c>
      <c r="N142" s="128">
        <v>0</v>
      </c>
      <c r="O142" s="128">
        <v>0</v>
      </c>
      <c r="P142" s="128">
        <v>0</v>
      </c>
      <c r="Q142" s="128">
        <v>0</v>
      </c>
    </row>
    <row r="143" spans="1:17" x14ac:dyDescent="0.25">
      <c r="A143" s="134" t="s">
        <v>24</v>
      </c>
      <c r="B143" s="133">
        <v>0</v>
      </c>
      <c r="C143" s="108"/>
      <c r="D143" s="108"/>
      <c r="E143" s="108"/>
      <c r="F143" s="108"/>
      <c r="G143" s="108"/>
      <c r="H143" s="108"/>
      <c r="I143" s="108"/>
      <c r="J143" s="108"/>
    </row>
    <row r="144" spans="1:17" x14ac:dyDescent="0.25">
      <c r="A144" s="132" t="s">
        <v>12</v>
      </c>
      <c r="B144" s="133">
        <v>4280</v>
      </c>
      <c r="C144" s="108">
        <v>0</v>
      </c>
      <c r="D144" s="108">
        <v>0</v>
      </c>
      <c r="E144" s="108">
        <v>0</v>
      </c>
      <c r="F144" s="108">
        <v>4280</v>
      </c>
      <c r="G144" s="108">
        <v>0</v>
      </c>
      <c r="H144" s="108">
        <v>0</v>
      </c>
      <c r="I144" s="108">
        <v>0</v>
      </c>
      <c r="J144" s="108">
        <v>0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  <c r="Q144" s="108">
        <v>0</v>
      </c>
    </row>
    <row r="145" spans="1:17" x14ac:dyDescent="0.25">
      <c r="A145" s="132" t="s">
        <v>10</v>
      </c>
      <c r="B145" s="133">
        <v>17120</v>
      </c>
      <c r="C145" s="108">
        <v>0</v>
      </c>
      <c r="D145" s="108">
        <v>0</v>
      </c>
      <c r="E145" s="108">
        <v>0</v>
      </c>
      <c r="F145" s="108">
        <v>0</v>
      </c>
      <c r="G145" s="108">
        <v>5136</v>
      </c>
      <c r="H145" s="108">
        <v>5136</v>
      </c>
      <c r="I145" s="108">
        <v>5136</v>
      </c>
      <c r="J145" s="108">
        <v>1712</v>
      </c>
      <c r="K145" s="108">
        <v>0</v>
      </c>
      <c r="L145" s="108">
        <v>0</v>
      </c>
      <c r="M145" s="108">
        <v>0</v>
      </c>
      <c r="N145" s="108">
        <v>0</v>
      </c>
      <c r="O145" s="108">
        <v>0</v>
      </c>
      <c r="P145" s="108">
        <v>0</v>
      </c>
      <c r="Q145" s="108">
        <v>0</v>
      </c>
    </row>
    <row r="146" spans="1:17" x14ac:dyDescent="0.25">
      <c r="A146" s="132" t="s">
        <v>11</v>
      </c>
      <c r="B146" s="133">
        <v>179760</v>
      </c>
      <c r="C146" s="108">
        <v>0</v>
      </c>
      <c r="D146" s="108">
        <v>0</v>
      </c>
      <c r="E146" s="108">
        <v>0</v>
      </c>
      <c r="F146" s="108">
        <v>0</v>
      </c>
      <c r="G146" s="108">
        <v>30559.200000000001</v>
      </c>
      <c r="H146" s="108">
        <v>37749.600000000006</v>
      </c>
      <c r="I146" s="108">
        <v>37749.600000000006</v>
      </c>
      <c r="J146" s="108">
        <v>37749.600000000006</v>
      </c>
      <c r="K146" s="108">
        <v>35952</v>
      </c>
      <c r="L146" s="108">
        <v>0</v>
      </c>
      <c r="M146" s="108">
        <v>0</v>
      </c>
      <c r="N146" s="108">
        <v>0</v>
      </c>
      <c r="O146" s="108">
        <v>0</v>
      </c>
      <c r="P146" s="108">
        <v>0</v>
      </c>
      <c r="Q146" s="108">
        <v>0</v>
      </c>
    </row>
    <row r="147" spans="1:17" x14ac:dyDescent="0.25">
      <c r="A147" s="132" t="s">
        <v>13</v>
      </c>
      <c r="B147" s="133">
        <v>12840</v>
      </c>
      <c r="C147" s="108">
        <v>0</v>
      </c>
      <c r="D147" s="108">
        <v>0</v>
      </c>
      <c r="E147" s="108">
        <v>0</v>
      </c>
      <c r="F147" s="108">
        <v>0</v>
      </c>
      <c r="G147" s="108">
        <v>0</v>
      </c>
      <c r="H147" s="108">
        <v>0</v>
      </c>
      <c r="I147" s="108">
        <v>2568</v>
      </c>
      <c r="J147" s="108">
        <v>5778</v>
      </c>
      <c r="K147" s="108">
        <v>4494</v>
      </c>
      <c r="L147" s="108">
        <v>0</v>
      </c>
      <c r="M147" s="108">
        <v>0</v>
      </c>
      <c r="N147" s="108">
        <v>0</v>
      </c>
      <c r="O147" s="108">
        <v>0</v>
      </c>
      <c r="P147" s="108">
        <v>0</v>
      </c>
      <c r="Q147" s="108">
        <v>0</v>
      </c>
    </row>
    <row r="148" spans="1:17" x14ac:dyDescent="0.25">
      <c r="A148" s="132" t="s">
        <v>22</v>
      </c>
      <c r="B148" s="133">
        <v>10700</v>
      </c>
      <c r="C148" s="108">
        <v>0</v>
      </c>
      <c r="D148" s="108">
        <v>0</v>
      </c>
      <c r="E148" s="108">
        <v>0</v>
      </c>
      <c r="F148" s="108">
        <v>214</v>
      </c>
      <c r="G148" s="108">
        <v>1784.7600000000002</v>
      </c>
      <c r="H148" s="108">
        <v>2144.2800000000002</v>
      </c>
      <c r="I148" s="108">
        <v>2272.6800000000003</v>
      </c>
      <c r="J148" s="108">
        <v>2261.98</v>
      </c>
      <c r="K148" s="108">
        <v>2022.3000000000002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08">
        <v>0</v>
      </c>
    </row>
    <row r="149" spans="1:17" x14ac:dyDescent="0.25">
      <c r="A149" s="132" t="s">
        <v>15</v>
      </c>
      <c r="B149" s="133">
        <v>4494</v>
      </c>
      <c r="C149" s="108">
        <v>0</v>
      </c>
      <c r="D149" s="108">
        <v>0</v>
      </c>
      <c r="E149" s="108">
        <v>0</v>
      </c>
      <c r="F149" s="108">
        <v>89.88</v>
      </c>
      <c r="G149" s="108">
        <v>749.59920000000011</v>
      </c>
      <c r="H149" s="108">
        <v>900.59760000000006</v>
      </c>
      <c r="I149" s="108">
        <v>954.52559999999994</v>
      </c>
      <c r="J149" s="108">
        <v>950.03160000000003</v>
      </c>
      <c r="K149" s="108">
        <v>849.36599999999999</v>
      </c>
      <c r="L149" s="108">
        <v>0</v>
      </c>
      <c r="M149" s="108">
        <v>0</v>
      </c>
      <c r="N149" s="108">
        <v>0</v>
      </c>
      <c r="O149" s="108">
        <v>0</v>
      </c>
      <c r="P149" s="108">
        <v>0</v>
      </c>
      <c r="Q149" s="108">
        <v>0</v>
      </c>
    </row>
    <row r="150" spans="1:17" ht="15.75" thickBot="1" x14ac:dyDescent="0.3">
      <c r="A150" s="146" t="s">
        <v>68</v>
      </c>
      <c r="B150" s="145">
        <v>229194.00000000003</v>
      </c>
      <c r="C150" s="140">
        <v>0</v>
      </c>
      <c r="D150" s="141">
        <v>0</v>
      </c>
      <c r="E150" s="141">
        <v>0</v>
      </c>
      <c r="F150" s="141">
        <v>4583.88</v>
      </c>
      <c r="G150" s="141">
        <v>38229.559199999996</v>
      </c>
      <c r="H150" s="141">
        <v>45930.477600000006</v>
      </c>
      <c r="I150" s="141">
        <v>48680.805600000007</v>
      </c>
      <c r="J150" s="141">
        <v>48451.611600000011</v>
      </c>
      <c r="K150" s="141">
        <v>43317.666000000005</v>
      </c>
      <c r="L150" s="141">
        <v>0</v>
      </c>
      <c r="M150" s="141">
        <v>0</v>
      </c>
      <c r="N150" s="141">
        <v>0</v>
      </c>
      <c r="O150" s="141">
        <v>0</v>
      </c>
      <c r="P150" s="141">
        <v>0</v>
      </c>
      <c r="Q150" s="141">
        <v>0</v>
      </c>
    </row>
    <row r="151" spans="1:17" x14ac:dyDescent="0.25">
      <c r="A151" s="137" t="s">
        <v>53</v>
      </c>
      <c r="B151" s="138">
        <v>-389317.87125000003</v>
      </c>
      <c r="C151" s="142">
        <v>-1601.2387125</v>
      </c>
      <c r="D151" s="143">
        <v>-31064.031022500007</v>
      </c>
      <c r="E151" s="143">
        <v>-44194.188465000007</v>
      </c>
      <c r="F151" s="143">
        <v>-36672.703798499999</v>
      </c>
      <c r="G151" s="143">
        <v>-66539.459637000007</v>
      </c>
      <c r="H151" s="143">
        <v>-61878.815176500008</v>
      </c>
      <c r="I151" s="143">
        <v>-55598.15683800001</v>
      </c>
      <c r="J151" s="143">
        <v>-48451.611600000011</v>
      </c>
      <c r="K151" s="143">
        <v>-43317.666000000005</v>
      </c>
      <c r="L151" s="143">
        <v>0</v>
      </c>
      <c r="M151" s="143">
        <v>0</v>
      </c>
      <c r="N151" s="143">
        <v>0</v>
      </c>
      <c r="O151" s="143">
        <v>0</v>
      </c>
      <c r="P151" s="143">
        <v>0</v>
      </c>
      <c r="Q151" s="143">
        <v>0</v>
      </c>
    </row>
    <row r="152" spans="1:17" x14ac:dyDescent="0.25">
      <c r="A152" s="136"/>
      <c r="B152" s="136"/>
    </row>
    <row r="153" spans="1:17" x14ac:dyDescent="0.25">
      <c r="A153" s="130" t="s">
        <v>54</v>
      </c>
      <c r="B153" s="131"/>
    </row>
    <row r="154" spans="1:17" x14ac:dyDescent="0.25">
      <c r="A154" s="132" t="s">
        <v>55</v>
      </c>
      <c r="B154" s="133">
        <v>55000</v>
      </c>
      <c r="C154" s="108">
        <v>5750.2117125000004</v>
      </c>
      <c r="D154" s="108">
        <v>31679.127916305311</v>
      </c>
      <c r="E154" s="108">
        <v>17570.660371194688</v>
      </c>
      <c r="F154" s="108">
        <v>0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  <c r="Q154" s="108">
        <v>0</v>
      </c>
    </row>
    <row r="155" spans="1:17" x14ac:dyDescent="0.25">
      <c r="A155" s="132" t="s">
        <v>56</v>
      </c>
      <c r="B155" s="133">
        <v>121600</v>
      </c>
      <c r="C155" s="108">
        <v>0</v>
      </c>
      <c r="D155" s="108">
        <v>0</v>
      </c>
      <c r="E155" s="108">
        <v>23100</v>
      </c>
      <c r="F155" s="108">
        <v>28000</v>
      </c>
      <c r="G155" s="108">
        <v>27500</v>
      </c>
      <c r="H155" s="108">
        <v>22200</v>
      </c>
      <c r="I155" s="108">
        <v>15100</v>
      </c>
      <c r="J155" s="108">
        <v>5700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8">
        <v>0</v>
      </c>
    </row>
    <row r="156" spans="1:17" x14ac:dyDescent="0.25">
      <c r="A156" s="137" t="s">
        <v>57</v>
      </c>
      <c r="B156" s="138">
        <v>176600</v>
      </c>
      <c r="C156" s="129">
        <v>5750.2117125000004</v>
      </c>
      <c r="D156" s="128">
        <v>31679.127916305311</v>
      </c>
      <c r="E156" s="128">
        <v>40670.660371194688</v>
      </c>
      <c r="F156" s="128">
        <v>28000</v>
      </c>
      <c r="G156" s="128">
        <v>27500</v>
      </c>
      <c r="H156" s="128">
        <v>22200</v>
      </c>
      <c r="I156" s="128">
        <v>15100</v>
      </c>
      <c r="J156" s="128">
        <v>5700</v>
      </c>
      <c r="K156" s="128">
        <v>0</v>
      </c>
      <c r="L156" s="128">
        <v>0</v>
      </c>
      <c r="M156" s="128">
        <v>0</v>
      </c>
      <c r="N156" s="128">
        <v>0</v>
      </c>
      <c r="O156" s="128">
        <v>0</v>
      </c>
      <c r="P156" s="128">
        <v>0</v>
      </c>
      <c r="Q156" s="128">
        <v>0</v>
      </c>
    </row>
    <row r="157" spans="1:17" x14ac:dyDescent="0.25">
      <c r="A157" s="132"/>
      <c r="B157" s="133"/>
      <c r="C157" s="108"/>
      <c r="D157" s="108"/>
      <c r="E157" s="108"/>
      <c r="F157" s="108"/>
      <c r="G157" s="108"/>
      <c r="H157" s="108"/>
      <c r="I157" s="108"/>
      <c r="J157" s="108"/>
    </row>
    <row r="158" spans="1:17" x14ac:dyDescent="0.25">
      <c r="A158" s="134" t="s">
        <v>58</v>
      </c>
      <c r="B158" s="133"/>
      <c r="C158" s="108"/>
      <c r="D158" s="108"/>
      <c r="E158" s="108"/>
      <c r="F158" s="108"/>
      <c r="G158" s="108"/>
      <c r="H158" s="108"/>
      <c r="I158" s="108"/>
      <c r="J158" s="108"/>
    </row>
    <row r="159" spans="1:17" x14ac:dyDescent="0.25">
      <c r="A159" s="132" t="s">
        <v>147</v>
      </c>
      <c r="B159" s="133">
        <v>55000</v>
      </c>
      <c r="C159" s="108"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38783.615961959731</v>
      </c>
      <c r="M159" s="108">
        <v>16216.384038040269</v>
      </c>
      <c r="N159" s="108">
        <v>0</v>
      </c>
      <c r="O159" s="108">
        <v>0</v>
      </c>
      <c r="P159" s="108">
        <v>0</v>
      </c>
      <c r="Q159" s="108">
        <v>0</v>
      </c>
    </row>
    <row r="160" spans="1:17" x14ac:dyDescent="0.25">
      <c r="A160" s="132" t="s">
        <v>59</v>
      </c>
      <c r="B160" s="133">
        <v>121600.00000000001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30844.985141728182</v>
      </c>
      <c r="K160" s="108">
        <v>52484.032721948584</v>
      </c>
      <c r="L160" s="108">
        <v>38270.982136323248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</row>
    <row r="161" spans="1:17" x14ac:dyDescent="0.25">
      <c r="A161" s="132" t="s">
        <v>60</v>
      </c>
      <c r="B161" s="133">
        <v>15368.90039837563</v>
      </c>
      <c r="C161" s="108">
        <v>0</v>
      </c>
      <c r="D161" s="108">
        <v>0</v>
      </c>
      <c r="E161" s="108">
        <v>87.5</v>
      </c>
      <c r="F161" s="108">
        <v>967.70833333333326</v>
      </c>
      <c r="G161" s="108">
        <v>1860.4166666666665</v>
      </c>
      <c r="H161" s="108">
        <v>2655.208333333333</v>
      </c>
      <c r="I161" s="108">
        <v>3298.958333333333</v>
      </c>
      <c r="J161" s="108">
        <v>3575.0613071052549</v>
      </c>
      <c r="K161" s="108">
        <v>2295.1650602032769</v>
      </c>
      <c r="L161" s="108">
        <v>628.88236440043124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</row>
    <row r="162" spans="1:17" ht="15.75" thickBot="1" x14ac:dyDescent="0.3">
      <c r="A162" s="144" t="s">
        <v>61</v>
      </c>
      <c r="B162" s="150">
        <v>191968.90039837564</v>
      </c>
      <c r="C162" s="151">
        <v>0</v>
      </c>
      <c r="D162" s="151">
        <v>0</v>
      </c>
      <c r="E162" s="151">
        <v>87.5</v>
      </c>
      <c r="F162" s="151">
        <v>967.70833333333326</v>
      </c>
      <c r="G162" s="151">
        <v>1860.4166666666665</v>
      </c>
      <c r="H162" s="151">
        <v>2655.208333333333</v>
      </c>
      <c r="I162" s="151">
        <v>3298.958333333333</v>
      </c>
      <c r="J162" s="151">
        <v>34420.04644883344</v>
      </c>
      <c r="K162" s="151">
        <v>54779.197782151859</v>
      </c>
      <c r="L162" s="151">
        <v>77683.480462683408</v>
      </c>
      <c r="M162" s="151">
        <v>16216.384038040269</v>
      </c>
      <c r="N162" s="151">
        <v>0</v>
      </c>
      <c r="O162" s="151">
        <v>0</v>
      </c>
      <c r="P162" s="151">
        <v>0</v>
      </c>
      <c r="Q162" s="151">
        <v>0</v>
      </c>
    </row>
    <row r="163" spans="1:17" ht="15.75" thickBot="1" x14ac:dyDescent="0.3">
      <c r="A163" s="152" t="s">
        <v>62</v>
      </c>
      <c r="B163" s="153">
        <v>-15368.900398375656</v>
      </c>
      <c r="C163" s="154">
        <v>5750.2117125000004</v>
      </c>
      <c r="D163" s="155">
        <v>31679.127916305311</v>
      </c>
      <c r="E163" s="155">
        <v>40583.160371194688</v>
      </c>
      <c r="F163" s="155">
        <v>27032.291666666668</v>
      </c>
      <c r="G163" s="155">
        <v>25639.583333333332</v>
      </c>
      <c r="H163" s="155">
        <v>19544.791666666668</v>
      </c>
      <c r="I163" s="155">
        <v>11801.041666666668</v>
      </c>
      <c r="J163" s="155">
        <v>-28720.04644883344</v>
      </c>
      <c r="K163" s="155">
        <v>-54779.197782151859</v>
      </c>
      <c r="L163" s="155">
        <v>-77683.480462683408</v>
      </c>
      <c r="M163" s="155">
        <v>-16216.384038040269</v>
      </c>
      <c r="N163" s="155">
        <v>0</v>
      </c>
      <c r="O163" s="155">
        <v>0</v>
      </c>
      <c r="P163" s="155">
        <v>0</v>
      </c>
      <c r="Q163" s="155">
        <v>0</v>
      </c>
    </row>
    <row r="164" spans="1:17" x14ac:dyDescent="0.25">
      <c r="A164" s="136"/>
      <c r="B164" s="136"/>
    </row>
    <row r="165" spans="1:17" x14ac:dyDescent="0.25">
      <c r="A165" s="137" t="s">
        <v>63</v>
      </c>
      <c r="B165" s="138">
        <v>218710.69732248693</v>
      </c>
      <c r="C165" s="142">
        <v>0</v>
      </c>
      <c r="D165" s="143">
        <v>0</v>
      </c>
      <c r="E165" s="143">
        <v>57.751118584063079</v>
      </c>
      <c r="F165" s="143">
        <v>116.29785754720069</v>
      </c>
      <c r="G165" s="143">
        <v>160.79255676063258</v>
      </c>
      <c r="H165" s="143">
        <v>118.66277360678578</v>
      </c>
      <c r="I165" s="143">
        <v>84.616550054302934</v>
      </c>
      <c r="J165" s="143">
        <v>3499.7374401351335</v>
      </c>
      <c r="K165" s="143">
        <v>5831.5591913276148</v>
      </c>
      <c r="L165" s="143">
        <v>15587.349711859672</v>
      </c>
      <c r="M165" s="143">
        <v>117705.48781533539</v>
      </c>
      <c r="N165" s="143">
        <v>68554.870688422729</v>
      </c>
      <c r="O165" s="143">
        <v>6993.5716188534034</v>
      </c>
      <c r="P165" s="143">
        <v>0</v>
      </c>
      <c r="Q165" s="143">
        <v>0</v>
      </c>
    </row>
    <row r="166" spans="1:17" x14ac:dyDescent="0.25">
      <c r="A166" s="137" t="s">
        <v>64</v>
      </c>
      <c r="B166" s="138">
        <v>218710.69732248693</v>
      </c>
      <c r="C166" s="142">
        <v>0</v>
      </c>
      <c r="D166" s="143">
        <v>0</v>
      </c>
      <c r="E166" s="143">
        <v>57.751118584063079</v>
      </c>
      <c r="F166" s="143">
        <v>174.04897613126377</v>
      </c>
      <c r="G166" s="143">
        <v>334.84153289189635</v>
      </c>
      <c r="H166" s="143">
        <v>453.50430649868213</v>
      </c>
      <c r="I166" s="143">
        <v>538.12085655298506</v>
      </c>
      <c r="J166" s="143">
        <v>4037.8582966881186</v>
      </c>
      <c r="K166" s="143">
        <v>9869.4174880157334</v>
      </c>
      <c r="L166" s="143">
        <v>25456.767199875405</v>
      </c>
      <c r="M166" s="143">
        <v>143162.2550152108</v>
      </c>
      <c r="N166" s="143">
        <v>211717.12570363353</v>
      </c>
      <c r="O166" s="143">
        <v>218710.69732248693</v>
      </c>
      <c r="P166" s="143">
        <v>218710.69732248693</v>
      </c>
      <c r="Q166" s="143">
        <v>218710.69732248693</v>
      </c>
    </row>
    <row r="167" spans="1:17" x14ac:dyDescent="0.25">
      <c r="B167" s="168">
        <v>0</v>
      </c>
    </row>
    <row r="169" spans="1:17" ht="30.75" thickBot="1" x14ac:dyDescent="0.3">
      <c r="C169" s="149" t="s">
        <v>124</v>
      </c>
      <c r="D169" s="149" t="s">
        <v>114</v>
      </c>
      <c r="E169" s="149" t="s">
        <v>115</v>
      </c>
      <c r="F169" s="149" t="s">
        <v>116</v>
      </c>
      <c r="G169" s="149" t="s">
        <v>117</v>
      </c>
      <c r="H169" s="149" t="s">
        <v>118</v>
      </c>
      <c r="I169" s="149" t="s">
        <v>119</v>
      </c>
      <c r="J169" s="149" t="s">
        <v>120</v>
      </c>
      <c r="K169" s="149" t="s">
        <v>121</v>
      </c>
      <c r="L169" s="149" t="s">
        <v>122</v>
      </c>
      <c r="M169" s="149" t="s">
        <v>123</v>
      </c>
      <c r="N169" s="149" t="s">
        <v>125</v>
      </c>
      <c r="O169" s="149" t="s">
        <v>126</v>
      </c>
    </row>
    <row r="170" spans="1:17" x14ac:dyDescent="0.25">
      <c r="B170" s="100" t="s">
        <v>129</v>
      </c>
      <c r="C170" s="124">
        <v>0</v>
      </c>
      <c r="D170" s="124">
        <v>4233.8761061946907</v>
      </c>
      <c r="E170" s="124">
        <v>8467.7522123893814</v>
      </c>
      <c r="F170" s="124">
        <v>12829.067989380532</v>
      </c>
      <c r="G170" s="124">
        <v>45774.641860427306</v>
      </c>
      <c r="H170" s="124">
        <v>47161.659283440124</v>
      </c>
      <c r="I170" s="124">
        <v>48590.704721387643</v>
      </c>
      <c r="J170" s="124">
        <v>88097.622428188246</v>
      </c>
      <c r="K170" s="124">
        <v>110455.27856471238</v>
      </c>
      <c r="L170" s="124">
        <v>124204.99537829193</v>
      </c>
      <c r="M170" s="124">
        <v>159045.8368639767</v>
      </c>
      <c r="N170" s="124">
        <v>78442.596824305758</v>
      </c>
      <c r="O170" s="124">
        <v>8001.6652206870131</v>
      </c>
    </row>
    <row r="171" spans="1:17" x14ac:dyDescent="0.25">
      <c r="B171" s="100" t="s">
        <v>130</v>
      </c>
      <c r="C171" s="124">
        <v>5750.2117125000004</v>
      </c>
      <c r="D171" s="124">
        <v>35913.004022500005</v>
      </c>
      <c r="E171" s="124">
        <v>49080.661465000005</v>
      </c>
      <c r="F171" s="124">
        <v>40712.770131833335</v>
      </c>
      <c r="G171" s="124">
        <v>73113.849303666677</v>
      </c>
      <c r="H171" s="124">
        <v>69242.996509833334</v>
      </c>
      <c r="I171" s="124">
        <v>63606.088171333344</v>
      </c>
      <c r="J171" s="124">
        <v>59452.899846324923</v>
      </c>
      <c r="K171" s="124">
        <v>52139.68665143619</v>
      </c>
      <c r="L171" s="124">
        <v>31563.04756814929</v>
      </c>
      <c r="M171" s="124">
        <v>25123.965010601045</v>
      </c>
      <c r="N171" s="124">
        <v>9887.726135883031</v>
      </c>
      <c r="O171" s="124">
        <v>1008.0936018336099</v>
      </c>
    </row>
    <row r="172" spans="1:17" x14ac:dyDescent="0.25">
      <c r="B172" s="100" t="s">
        <v>131</v>
      </c>
      <c r="C172" s="124">
        <v>-5750.2117125000004</v>
      </c>
      <c r="D172" s="124">
        <v>-31679.127916305315</v>
      </c>
      <c r="E172" s="124">
        <v>-40612.909252610625</v>
      </c>
      <c r="F172" s="124">
        <v>-27883.702142452803</v>
      </c>
      <c r="G172" s="124">
        <v>-27339.207443239371</v>
      </c>
      <c r="H172" s="124">
        <v>-22081.337226393211</v>
      </c>
      <c r="I172" s="124">
        <v>-15015.383449945701</v>
      </c>
      <c r="J172" s="124">
        <v>28644.722581863323</v>
      </c>
      <c r="K172" s="124">
        <v>58315.591913276192</v>
      </c>
      <c r="L172" s="124">
        <v>92641.94781014265</v>
      </c>
      <c r="M172" s="124">
        <v>133921.87185337566</v>
      </c>
      <c r="N172" s="124">
        <v>68554.870688422729</v>
      </c>
      <c r="O172" s="124">
        <v>6993.5716188534034</v>
      </c>
    </row>
  </sheetData>
  <conditionalFormatting sqref="C54:AS54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C110:F110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C166:Q166">
    <cfRule type="cellIs" dxfId="1" priority="1" operator="lessThan">
      <formula>0</formula>
    </cfRule>
    <cfRule type="cellIs" dxfId="0" priority="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horizontalDpi="120" verticalDpi="12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showZero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47.7109375" style="196" customWidth="1"/>
    <col min="2" max="2" width="12.5703125" style="196" customWidth="1"/>
    <col min="3" max="33" width="10.42578125" style="196" customWidth="1"/>
    <col min="34" max="16384" width="9.140625" style="196"/>
  </cols>
  <sheetData>
    <row r="1" spans="1:45" ht="26.25" x14ac:dyDescent="0.4">
      <c r="A1" s="184" t="s">
        <v>69</v>
      </c>
    </row>
    <row r="2" spans="1:45" ht="13.5" customHeight="1" thickBot="1" x14ac:dyDescent="0.35">
      <c r="A2" s="185"/>
      <c r="C2" s="197">
        <v>1</v>
      </c>
      <c r="D2" s="197">
        <v>2</v>
      </c>
      <c r="E2" s="197">
        <v>3</v>
      </c>
      <c r="F2" s="197">
        <v>4</v>
      </c>
      <c r="G2" s="197">
        <v>5</v>
      </c>
      <c r="H2" s="197">
        <v>6</v>
      </c>
      <c r="I2" s="197">
        <v>7</v>
      </c>
      <c r="J2" s="197">
        <v>8</v>
      </c>
      <c r="K2" s="197">
        <v>9</v>
      </c>
      <c r="L2" s="197">
        <v>10</v>
      </c>
      <c r="M2" s="197">
        <v>11</v>
      </c>
      <c r="N2" s="197">
        <v>12</v>
      </c>
      <c r="O2" s="197">
        <v>13</v>
      </c>
      <c r="P2" s="197">
        <v>14</v>
      </c>
      <c r="Q2" s="197">
        <v>15</v>
      </c>
      <c r="R2" s="197">
        <v>16</v>
      </c>
      <c r="S2" s="197">
        <v>17</v>
      </c>
      <c r="T2" s="197">
        <v>18</v>
      </c>
      <c r="U2" s="197">
        <v>19</v>
      </c>
      <c r="V2" s="197">
        <v>20</v>
      </c>
      <c r="W2" s="197">
        <v>21</v>
      </c>
      <c r="X2" s="197">
        <v>22</v>
      </c>
      <c r="Y2" s="197">
        <v>23</v>
      </c>
      <c r="Z2" s="197">
        <v>24</v>
      </c>
      <c r="AA2" s="197">
        <v>25</v>
      </c>
      <c r="AB2" s="197">
        <v>26</v>
      </c>
      <c r="AC2" s="197">
        <v>27</v>
      </c>
      <c r="AD2" s="197">
        <v>28</v>
      </c>
      <c r="AE2" s="197">
        <v>29</v>
      </c>
      <c r="AF2" s="197">
        <v>30</v>
      </c>
      <c r="AG2" s="197">
        <v>31</v>
      </c>
      <c r="AH2" s="197">
        <v>32</v>
      </c>
      <c r="AI2" s="197">
        <v>33</v>
      </c>
      <c r="AJ2" s="197">
        <v>34</v>
      </c>
      <c r="AK2" s="197">
        <v>35</v>
      </c>
      <c r="AL2" s="197">
        <v>36</v>
      </c>
      <c r="AM2" s="197">
        <v>37</v>
      </c>
      <c r="AN2" s="197">
        <v>38</v>
      </c>
      <c r="AO2" s="197">
        <v>39</v>
      </c>
      <c r="AP2" s="197">
        <v>40</v>
      </c>
      <c r="AQ2" s="197">
        <v>41</v>
      </c>
      <c r="AR2" s="197">
        <v>42</v>
      </c>
      <c r="AS2" s="197">
        <v>43</v>
      </c>
    </row>
    <row r="3" spans="1:45" ht="15.75" thickBot="1" x14ac:dyDescent="0.3">
      <c r="A3" s="200" t="s">
        <v>1</v>
      </c>
      <c r="B3" s="201" t="s">
        <v>2</v>
      </c>
      <c r="C3" s="202">
        <v>41426</v>
      </c>
      <c r="D3" s="202">
        <v>41456</v>
      </c>
      <c r="E3" s="202">
        <v>41487</v>
      </c>
      <c r="F3" s="202">
        <v>41518</v>
      </c>
      <c r="G3" s="202">
        <v>41548</v>
      </c>
      <c r="H3" s="202">
        <v>41579</v>
      </c>
      <c r="I3" s="202">
        <v>41609</v>
      </c>
      <c r="J3" s="202">
        <v>41640</v>
      </c>
      <c r="K3" s="202">
        <v>41671</v>
      </c>
      <c r="L3" s="202">
        <v>41699</v>
      </c>
      <c r="M3" s="202">
        <v>41730</v>
      </c>
      <c r="N3" s="202">
        <v>41760</v>
      </c>
      <c r="O3" s="202">
        <v>41791</v>
      </c>
      <c r="P3" s="202">
        <v>41821</v>
      </c>
      <c r="Q3" s="202">
        <v>41852</v>
      </c>
      <c r="R3" s="202">
        <v>41883</v>
      </c>
      <c r="S3" s="202">
        <v>41913</v>
      </c>
      <c r="T3" s="202">
        <v>41944</v>
      </c>
      <c r="U3" s="202">
        <v>41974</v>
      </c>
      <c r="V3" s="202">
        <v>42005</v>
      </c>
      <c r="W3" s="202">
        <v>42036</v>
      </c>
      <c r="X3" s="202">
        <v>42064</v>
      </c>
      <c r="Y3" s="202">
        <v>42095</v>
      </c>
      <c r="Z3" s="202">
        <v>42125</v>
      </c>
      <c r="AA3" s="202">
        <v>42156</v>
      </c>
      <c r="AB3" s="202">
        <v>42186</v>
      </c>
      <c r="AC3" s="202">
        <v>42217</v>
      </c>
      <c r="AD3" s="202">
        <v>42248</v>
      </c>
      <c r="AE3" s="202">
        <v>42278</v>
      </c>
      <c r="AF3" s="202">
        <v>42309</v>
      </c>
      <c r="AG3" s="202">
        <v>42339</v>
      </c>
      <c r="AH3" s="202">
        <v>42370</v>
      </c>
      <c r="AI3" s="202">
        <v>42401</v>
      </c>
      <c r="AJ3" s="202">
        <v>42430</v>
      </c>
      <c r="AK3" s="202">
        <v>42461</v>
      </c>
      <c r="AL3" s="202">
        <v>42491</v>
      </c>
      <c r="AM3" s="202">
        <v>42522</v>
      </c>
      <c r="AN3" s="202">
        <v>42552</v>
      </c>
      <c r="AO3" s="202">
        <v>42583</v>
      </c>
      <c r="AP3" s="202">
        <v>42614</v>
      </c>
      <c r="AQ3" s="202">
        <v>42644</v>
      </c>
      <c r="AR3" s="202">
        <v>42675</v>
      </c>
      <c r="AS3" s="202">
        <v>42705</v>
      </c>
    </row>
    <row r="4" spans="1:45" x14ac:dyDescent="0.25">
      <c r="A4" s="203" t="s">
        <v>94</v>
      </c>
      <c r="B4" s="204"/>
    </row>
    <row r="5" spans="1:45" x14ac:dyDescent="0.25">
      <c r="A5" s="205" t="s">
        <v>90</v>
      </c>
      <c r="B5" s="40">
        <v>273512.30790944077</v>
      </c>
      <c r="C5" s="186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6">
        <v>0</v>
      </c>
      <c r="Q5" s="186">
        <v>0</v>
      </c>
      <c r="R5" s="186">
        <v>0</v>
      </c>
      <c r="S5" s="186">
        <v>0</v>
      </c>
      <c r="T5" s="186">
        <v>0</v>
      </c>
      <c r="U5" s="186">
        <v>0</v>
      </c>
      <c r="V5" s="186">
        <v>139743.57648653461</v>
      </c>
      <c r="W5" s="186">
        <v>12286.087645553833</v>
      </c>
      <c r="X5" s="186">
        <v>12531.809398464911</v>
      </c>
      <c r="Y5" s="186">
        <v>12782.445586434209</v>
      </c>
      <c r="Z5" s="186">
        <v>12910.270042298551</v>
      </c>
      <c r="AA5" s="186">
        <v>13039.372742721534</v>
      </c>
      <c r="AB5" s="186">
        <v>13169.766470148752</v>
      </c>
      <c r="AC5" s="186">
        <v>10641.171307880191</v>
      </c>
      <c r="AD5" s="186">
        <v>10747.583020958993</v>
      </c>
      <c r="AE5" s="186">
        <v>10855.058851168584</v>
      </c>
      <c r="AF5" s="186">
        <v>10963.609439680271</v>
      </c>
      <c r="AG5" s="186">
        <v>13841.556917596343</v>
      </c>
      <c r="AH5" s="186">
        <v>0</v>
      </c>
      <c r="AI5" s="186">
        <v>0</v>
      </c>
      <c r="AJ5" s="186">
        <v>0</v>
      </c>
      <c r="AK5" s="186">
        <v>0</v>
      </c>
      <c r="AL5" s="186">
        <v>0</v>
      </c>
      <c r="AM5" s="186">
        <v>0</v>
      </c>
      <c r="AN5" s="186">
        <v>0</v>
      </c>
      <c r="AO5" s="186">
        <v>0</v>
      </c>
      <c r="AP5" s="186">
        <v>0</v>
      </c>
      <c r="AQ5" s="186">
        <v>0</v>
      </c>
      <c r="AR5" s="186">
        <v>0</v>
      </c>
      <c r="AS5" s="186">
        <v>0</v>
      </c>
    </row>
    <row r="6" spans="1:45" x14ac:dyDescent="0.25">
      <c r="A6" s="205" t="s">
        <v>91</v>
      </c>
      <c r="B6" s="40">
        <v>398793.38954394095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6">
        <v>0</v>
      </c>
      <c r="AA6" s="186">
        <v>0</v>
      </c>
      <c r="AB6" s="186">
        <v>186704.51183581125</v>
      </c>
      <c r="AC6" s="186">
        <v>24631.34527741561</v>
      </c>
      <c r="AD6" s="186">
        <v>24877.658730189771</v>
      </c>
      <c r="AE6" s="186">
        <v>25126.435317491665</v>
      </c>
      <c r="AF6" s="186">
        <v>25377.699670666581</v>
      </c>
      <c r="AG6" s="186">
        <v>25631.476667373248</v>
      </c>
      <c r="AH6" s="186">
        <v>25887.791434046983</v>
      </c>
      <c r="AI6" s="186">
        <v>26146.669348387451</v>
      </c>
      <c r="AJ6" s="186">
        <v>26408.136041871323</v>
      </c>
      <c r="AK6" s="186">
        <v>8001.6652206870131</v>
      </c>
      <c r="AL6" s="186">
        <v>0</v>
      </c>
      <c r="AM6" s="186">
        <v>0</v>
      </c>
      <c r="AN6" s="186">
        <v>0</v>
      </c>
      <c r="AO6" s="186">
        <v>0</v>
      </c>
      <c r="AP6" s="186">
        <v>0</v>
      </c>
      <c r="AQ6" s="186">
        <v>0</v>
      </c>
      <c r="AR6" s="186">
        <v>0</v>
      </c>
      <c r="AS6" s="186">
        <v>0</v>
      </c>
    </row>
    <row r="7" spans="1:45" x14ac:dyDescent="0.25">
      <c r="A7" s="205" t="s">
        <v>44</v>
      </c>
      <c r="B7" s="40">
        <v>53389.830508474581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6">
        <v>0</v>
      </c>
      <c r="AA7" s="186">
        <v>0</v>
      </c>
      <c r="AB7" s="186">
        <v>0</v>
      </c>
      <c r="AC7" s="186">
        <v>0</v>
      </c>
      <c r="AD7" s="186">
        <v>13347.457627118645</v>
      </c>
      <c r="AE7" s="186">
        <v>13347.457627118645</v>
      </c>
      <c r="AF7" s="186">
        <v>13347.457627118645</v>
      </c>
      <c r="AG7" s="186">
        <v>13347.457627118645</v>
      </c>
      <c r="AH7" s="186">
        <v>0</v>
      </c>
      <c r="AI7" s="186">
        <v>0</v>
      </c>
      <c r="AJ7" s="186">
        <v>0</v>
      </c>
      <c r="AK7" s="186">
        <v>0</v>
      </c>
      <c r="AL7" s="186">
        <v>0</v>
      </c>
      <c r="AM7" s="186">
        <v>0</v>
      </c>
      <c r="AN7" s="186">
        <v>0</v>
      </c>
      <c r="AO7" s="186">
        <v>0</v>
      </c>
      <c r="AP7" s="186">
        <v>0</v>
      </c>
      <c r="AQ7" s="186">
        <v>0</v>
      </c>
      <c r="AR7" s="186">
        <v>0</v>
      </c>
      <c r="AS7" s="186">
        <v>0</v>
      </c>
    </row>
    <row r="8" spans="1:45" hidden="1" x14ac:dyDescent="0.25">
      <c r="A8" s="205"/>
      <c r="B8" s="40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</row>
    <row r="9" spans="1:45" x14ac:dyDescent="0.25">
      <c r="A9" s="209" t="s">
        <v>95</v>
      </c>
      <c r="B9" s="210">
        <v>725695.52796185622</v>
      </c>
      <c r="C9" s="211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3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</v>
      </c>
      <c r="T9" s="212">
        <v>0</v>
      </c>
      <c r="U9" s="212">
        <v>0</v>
      </c>
      <c r="V9" s="212">
        <v>139743.57648653461</v>
      </c>
      <c r="W9" s="212">
        <v>12286.087645553833</v>
      </c>
      <c r="X9" s="212">
        <v>12531.809398464911</v>
      </c>
      <c r="Y9" s="212">
        <v>12782.445586434209</v>
      </c>
      <c r="Z9" s="212">
        <v>12910.270042298551</v>
      </c>
      <c r="AA9" s="212">
        <v>13039.372742721534</v>
      </c>
      <c r="AB9" s="212">
        <v>199874.27830596</v>
      </c>
      <c r="AC9" s="212">
        <v>35272.516585295802</v>
      </c>
      <c r="AD9" s="212">
        <v>48972.699378267411</v>
      </c>
      <c r="AE9" s="212">
        <v>49328.951795778892</v>
      </c>
      <c r="AF9" s="212">
        <v>49688.766737465499</v>
      </c>
      <c r="AG9" s="212">
        <v>52820.491212088236</v>
      </c>
      <c r="AH9" s="212">
        <v>25887.791434046983</v>
      </c>
      <c r="AI9" s="212">
        <v>26146.669348387451</v>
      </c>
      <c r="AJ9" s="212">
        <v>26408.136041871323</v>
      </c>
      <c r="AK9" s="212">
        <v>8001.6652206870131</v>
      </c>
      <c r="AL9" s="212">
        <v>0</v>
      </c>
      <c r="AM9" s="212">
        <v>0</v>
      </c>
      <c r="AN9" s="212">
        <v>0</v>
      </c>
      <c r="AO9" s="212">
        <v>0</v>
      </c>
      <c r="AP9" s="212">
        <v>0</v>
      </c>
      <c r="AQ9" s="212">
        <v>0</v>
      </c>
      <c r="AR9" s="212">
        <v>0</v>
      </c>
      <c r="AS9" s="212">
        <v>0</v>
      </c>
    </row>
    <row r="10" spans="1:45" x14ac:dyDescent="0.25">
      <c r="A10" s="204"/>
      <c r="B10" s="204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</row>
    <row r="11" spans="1:45" x14ac:dyDescent="0.25">
      <c r="A11" s="204" t="s">
        <v>70</v>
      </c>
      <c r="B11" s="206">
        <v>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</row>
    <row r="12" spans="1:45" x14ac:dyDescent="0.25">
      <c r="A12" s="205" t="s">
        <v>90</v>
      </c>
      <c r="B12" s="206">
        <v>160123.87124999997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81810.87944588266</v>
      </c>
      <c r="W12" s="186">
        <v>7192.7144023597075</v>
      </c>
      <c r="X12" s="186">
        <v>7336.5686904069025</v>
      </c>
      <c r="Y12" s="186">
        <v>7483.30006421504</v>
      </c>
      <c r="Z12" s="186">
        <v>7558.1330648571911</v>
      </c>
      <c r="AA12" s="186">
        <v>7633.7143955057609</v>
      </c>
      <c r="AB12" s="186">
        <v>7710.0515394608201</v>
      </c>
      <c r="AC12" s="186">
        <v>6229.7216438843425</v>
      </c>
      <c r="AD12" s="186">
        <v>6292.0188603231863</v>
      </c>
      <c r="AE12" s="186">
        <v>6354.9390489264188</v>
      </c>
      <c r="AF12" s="186">
        <v>6418.4884394156825</v>
      </c>
      <c r="AG12" s="186">
        <v>8103.3416547623001</v>
      </c>
      <c r="AH12" s="186">
        <v>0</v>
      </c>
      <c r="AI12" s="186">
        <v>0</v>
      </c>
      <c r="AJ12" s="186">
        <v>0</v>
      </c>
      <c r="AK12" s="186">
        <v>0</v>
      </c>
      <c r="AL12" s="186">
        <v>0</v>
      </c>
      <c r="AM12" s="186">
        <v>0</v>
      </c>
      <c r="AN12" s="186">
        <v>0</v>
      </c>
      <c r="AO12" s="186">
        <v>0</v>
      </c>
      <c r="AP12" s="186">
        <v>0</v>
      </c>
      <c r="AQ12" s="186">
        <v>0</v>
      </c>
      <c r="AR12" s="186">
        <v>0</v>
      </c>
      <c r="AS12" s="186">
        <v>0</v>
      </c>
    </row>
    <row r="13" spans="1:45" x14ac:dyDescent="0.25">
      <c r="A13" s="205" t="s">
        <v>91</v>
      </c>
      <c r="B13" s="206">
        <v>207389.0739957717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>
        <v>0</v>
      </c>
      <c r="W13" s="186">
        <v>0</v>
      </c>
      <c r="X13" s="186">
        <v>0</v>
      </c>
      <c r="Y13" s="186">
        <v>0</v>
      </c>
      <c r="Z13" s="186">
        <v>0</v>
      </c>
      <c r="AA13" s="186">
        <v>0</v>
      </c>
      <c r="AB13" s="186">
        <v>97094.076370579074</v>
      </c>
      <c r="AC13" s="186">
        <v>12809.319367593213</v>
      </c>
      <c r="AD13" s="186">
        <v>12937.412561269148</v>
      </c>
      <c r="AE13" s="186">
        <v>13066.786686881836</v>
      </c>
      <c r="AF13" s="186">
        <v>13197.454553750655</v>
      </c>
      <c r="AG13" s="186">
        <v>13329.429099288163</v>
      </c>
      <c r="AH13" s="186">
        <v>13462.723390281048</v>
      </c>
      <c r="AI13" s="186">
        <v>13597.350624183855</v>
      </c>
      <c r="AJ13" s="186">
        <v>13733.324130425694</v>
      </c>
      <c r="AK13" s="186">
        <v>4161.1972115189856</v>
      </c>
      <c r="AL13" s="186">
        <v>0</v>
      </c>
      <c r="AM13" s="186">
        <v>0</v>
      </c>
      <c r="AN13" s="186">
        <v>0</v>
      </c>
      <c r="AO13" s="186">
        <v>0</v>
      </c>
      <c r="AP13" s="186">
        <v>0</v>
      </c>
      <c r="AQ13" s="186">
        <v>0</v>
      </c>
      <c r="AR13" s="186">
        <v>0</v>
      </c>
      <c r="AS13" s="186">
        <v>0</v>
      </c>
    </row>
    <row r="14" spans="1:45" x14ac:dyDescent="0.25">
      <c r="A14" s="205" t="s">
        <v>44</v>
      </c>
      <c r="B14" s="206">
        <v>18478.750851040961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186">
        <v>0</v>
      </c>
      <c r="X14" s="186">
        <v>0</v>
      </c>
      <c r="Y14" s="186">
        <v>0</v>
      </c>
      <c r="Z14" s="186">
        <v>0</v>
      </c>
      <c r="AA14" s="186">
        <v>0</v>
      </c>
      <c r="AB14" s="186">
        <v>0</v>
      </c>
      <c r="AC14" s="186">
        <v>0</v>
      </c>
      <c r="AD14" s="186">
        <v>4619.6877127602402</v>
      </c>
      <c r="AE14" s="186">
        <v>4619.6877127602402</v>
      </c>
      <c r="AF14" s="186">
        <v>4619.6877127602402</v>
      </c>
      <c r="AG14" s="186">
        <v>4619.6877127602402</v>
      </c>
      <c r="AH14" s="186">
        <v>0</v>
      </c>
      <c r="AI14" s="186">
        <v>0</v>
      </c>
      <c r="AJ14" s="186">
        <v>0</v>
      </c>
      <c r="AK14" s="186">
        <v>0</v>
      </c>
      <c r="AL14" s="186">
        <v>0</v>
      </c>
      <c r="AM14" s="186">
        <v>0</v>
      </c>
      <c r="AN14" s="186">
        <v>0</v>
      </c>
      <c r="AO14" s="186">
        <v>0</v>
      </c>
      <c r="AP14" s="186">
        <v>0</v>
      </c>
      <c r="AQ14" s="186">
        <v>0</v>
      </c>
      <c r="AR14" s="186">
        <v>0</v>
      </c>
      <c r="AS14" s="186">
        <v>0</v>
      </c>
    </row>
    <row r="15" spans="1:45" s="188" customFormat="1" x14ac:dyDescent="0.25">
      <c r="A15" s="209" t="s">
        <v>93</v>
      </c>
      <c r="B15" s="210">
        <v>385991.69609681261</v>
      </c>
      <c r="C15" s="211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0</v>
      </c>
      <c r="V15" s="212">
        <v>81810.87944588266</v>
      </c>
      <c r="W15" s="212">
        <v>7192.7144023597075</v>
      </c>
      <c r="X15" s="212">
        <v>7336.5686904069025</v>
      </c>
      <c r="Y15" s="212">
        <v>7483.30006421504</v>
      </c>
      <c r="Z15" s="212">
        <v>7558.1330648571911</v>
      </c>
      <c r="AA15" s="212">
        <v>7633.7143955057609</v>
      </c>
      <c r="AB15" s="212">
        <v>104804.1279100399</v>
      </c>
      <c r="AC15" s="212">
        <v>19039.041011477555</v>
      </c>
      <c r="AD15" s="212">
        <v>23849.119134352572</v>
      </c>
      <c r="AE15" s="212">
        <v>24041.413448568499</v>
      </c>
      <c r="AF15" s="212">
        <v>24235.630705926575</v>
      </c>
      <c r="AG15" s="212">
        <v>26052.458466810705</v>
      </c>
      <c r="AH15" s="212">
        <v>13462.723390281048</v>
      </c>
      <c r="AI15" s="212">
        <v>13597.350624183855</v>
      </c>
      <c r="AJ15" s="212">
        <v>13733.324130425694</v>
      </c>
      <c r="AK15" s="212">
        <v>4161.1972115189856</v>
      </c>
      <c r="AL15" s="212">
        <v>0</v>
      </c>
      <c r="AM15" s="212">
        <v>0</v>
      </c>
      <c r="AN15" s="212">
        <v>0</v>
      </c>
      <c r="AO15" s="212">
        <v>0</v>
      </c>
      <c r="AP15" s="212">
        <v>0</v>
      </c>
      <c r="AQ15" s="212">
        <v>0</v>
      </c>
      <c r="AR15" s="212">
        <v>0</v>
      </c>
      <c r="AS15" s="212">
        <v>0</v>
      </c>
    </row>
    <row r="16" spans="1:45" x14ac:dyDescent="0.25">
      <c r="A16" s="204"/>
      <c r="B16" s="20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</row>
    <row r="17" spans="1:45" x14ac:dyDescent="0.25">
      <c r="A17" s="207" t="s">
        <v>32</v>
      </c>
      <c r="B17" s="206">
        <v>50946.55981355931</v>
      </c>
      <c r="C17" s="186">
        <v>4124.5662203389829</v>
      </c>
      <c r="D17" s="186">
        <v>375.59322033898303</v>
      </c>
      <c r="E17" s="186">
        <v>333.22033898305085</v>
      </c>
      <c r="F17" s="186">
        <v>4082.1933389830506</v>
      </c>
      <c r="G17" s="186">
        <v>333.22033898305085</v>
      </c>
      <c r="H17" s="186">
        <v>333.22033898305085</v>
      </c>
      <c r="I17" s="186">
        <v>4082.1933389830506</v>
      </c>
      <c r="J17" s="186">
        <v>333.22033898305085</v>
      </c>
      <c r="K17" s="186">
        <v>333.22033898305085</v>
      </c>
      <c r="L17" s="186">
        <v>2359.3918983050849</v>
      </c>
      <c r="M17" s="186">
        <v>312.03389830508473</v>
      </c>
      <c r="N17" s="186">
        <v>307.79661016949154</v>
      </c>
      <c r="O17" s="186">
        <v>4056.7696101694914</v>
      </c>
      <c r="P17" s="186">
        <v>307.79661016949154</v>
      </c>
      <c r="Q17" s="186">
        <v>307.79661016949154</v>
      </c>
      <c r="R17" s="186">
        <v>4056.7696101694914</v>
      </c>
      <c r="S17" s="186">
        <v>307.79661016949154</v>
      </c>
      <c r="T17" s="186">
        <v>307.79661016949154</v>
      </c>
      <c r="U17" s="186">
        <v>4056.7696101694914</v>
      </c>
      <c r="V17" s="186">
        <v>307.79661016949154</v>
      </c>
      <c r="W17" s="186">
        <v>307.79661016949154</v>
      </c>
      <c r="X17" s="186">
        <v>2355.1546101694917</v>
      </c>
      <c r="Y17" s="186">
        <v>307.79661016949154</v>
      </c>
      <c r="Z17" s="186">
        <v>307.79661016949154</v>
      </c>
      <c r="AA17" s="186">
        <v>4056.7696101694914</v>
      </c>
      <c r="AB17" s="186">
        <v>307.79661016949154</v>
      </c>
      <c r="AC17" s="186">
        <v>307.79661016949154</v>
      </c>
      <c r="AD17" s="186">
        <v>4056.7696101694914</v>
      </c>
      <c r="AE17" s="186">
        <v>307.79661016949154</v>
      </c>
      <c r="AF17" s="186">
        <v>307.79661016949154</v>
      </c>
      <c r="AG17" s="186">
        <v>4056.7696101694914</v>
      </c>
      <c r="AH17" s="186">
        <v>300</v>
      </c>
      <c r="AI17" s="186">
        <v>300</v>
      </c>
      <c r="AJ17" s="186">
        <v>2347.3580000000002</v>
      </c>
      <c r="AK17" s="186">
        <v>300</v>
      </c>
      <c r="AL17" s="186">
        <v>0</v>
      </c>
      <c r="AM17" s="186">
        <v>0</v>
      </c>
      <c r="AN17" s="186">
        <v>0</v>
      </c>
      <c r="AO17" s="186">
        <v>0</v>
      </c>
      <c r="AP17" s="186">
        <v>0</v>
      </c>
      <c r="AQ17" s="186">
        <v>0</v>
      </c>
      <c r="AR17" s="186">
        <v>0</v>
      </c>
      <c r="AS17" s="186">
        <v>0</v>
      </c>
    </row>
    <row r="18" spans="1:45" x14ac:dyDescent="0.25">
      <c r="A18" s="205"/>
      <c r="B18" s="40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>
        <v>0</v>
      </c>
      <c r="AM18" s="186">
        <v>0</v>
      </c>
      <c r="AN18" s="186">
        <v>0</v>
      </c>
      <c r="AO18" s="186">
        <v>0</v>
      </c>
      <c r="AP18" s="186">
        <v>0</v>
      </c>
      <c r="AQ18" s="186">
        <v>0</v>
      </c>
      <c r="AR18" s="186">
        <v>0</v>
      </c>
      <c r="AS18" s="186">
        <v>0</v>
      </c>
    </row>
    <row r="19" spans="1:45" x14ac:dyDescent="0.25">
      <c r="A19" s="209" t="s">
        <v>71</v>
      </c>
      <c r="B19" s="210">
        <v>288757.27205148438</v>
      </c>
      <c r="C19" s="211">
        <v>-4124.5662203389829</v>
      </c>
      <c r="D19" s="212">
        <v>-375.59322033898303</v>
      </c>
      <c r="E19" s="212">
        <v>-333.22033898305085</v>
      </c>
      <c r="F19" s="212">
        <v>-4082.1933389830506</v>
      </c>
      <c r="G19" s="212">
        <v>-333.22033898305085</v>
      </c>
      <c r="H19" s="212">
        <v>-333.22033898305085</v>
      </c>
      <c r="I19" s="212">
        <v>-4082.1933389830506</v>
      </c>
      <c r="J19" s="212">
        <v>-333.22033898305085</v>
      </c>
      <c r="K19" s="212">
        <v>-333.22033898305085</v>
      </c>
      <c r="L19" s="212">
        <v>-2359.3918983050849</v>
      </c>
      <c r="M19" s="212">
        <v>-312.03389830508473</v>
      </c>
      <c r="N19" s="212">
        <v>-307.79661016949154</v>
      </c>
      <c r="O19" s="212">
        <v>-4056.7696101694914</v>
      </c>
      <c r="P19" s="212">
        <v>-307.79661016949154</v>
      </c>
      <c r="Q19" s="212">
        <v>-307.79661016949154</v>
      </c>
      <c r="R19" s="212">
        <v>-4056.7696101694914</v>
      </c>
      <c r="S19" s="212">
        <v>-307.79661016949154</v>
      </c>
      <c r="T19" s="212">
        <v>-307.79661016949154</v>
      </c>
      <c r="U19" s="212">
        <v>-4056.7696101694914</v>
      </c>
      <c r="V19" s="212">
        <v>57624.900430482463</v>
      </c>
      <c r="W19" s="212">
        <v>4785.5766330246333</v>
      </c>
      <c r="X19" s="212">
        <v>2840.0860978885171</v>
      </c>
      <c r="Y19" s="212">
        <v>4991.348912049677</v>
      </c>
      <c r="Z19" s="212">
        <v>5044.3403672718678</v>
      </c>
      <c r="AA19" s="212">
        <v>1348.8887370462821</v>
      </c>
      <c r="AB19" s="212">
        <v>94762.353785750616</v>
      </c>
      <c r="AC19" s="212">
        <v>15925.678963648756</v>
      </c>
      <c r="AD19" s="212">
        <v>21066.810633745346</v>
      </c>
      <c r="AE19" s="212">
        <v>24979.741737040902</v>
      </c>
      <c r="AF19" s="212">
        <v>25145.339421369434</v>
      </c>
      <c r="AG19" s="212">
        <v>22711.263135108038</v>
      </c>
      <c r="AH19" s="212">
        <v>12125.068043765936</v>
      </c>
      <c r="AI19" s="212">
        <v>12249.318724203597</v>
      </c>
      <c r="AJ19" s="212">
        <v>10327.453911445629</v>
      </c>
      <c r="AK19" s="212">
        <v>3540.4680091680275</v>
      </c>
      <c r="AL19" s="212">
        <v>0</v>
      </c>
      <c r="AM19" s="212">
        <v>0</v>
      </c>
      <c r="AN19" s="212">
        <v>0</v>
      </c>
      <c r="AO19" s="212">
        <v>0</v>
      </c>
      <c r="AP19" s="212">
        <v>0</v>
      </c>
      <c r="AQ19" s="212">
        <v>0</v>
      </c>
      <c r="AR19" s="212">
        <v>0</v>
      </c>
      <c r="AS19" s="212">
        <v>0</v>
      </c>
    </row>
    <row r="20" spans="1:45" x14ac:dyDescent="0.25">
      <c r="A20" s="204" t="s">
        <v>72</v>
      </c>
      <c r="B20" s="40">
        <v>15368.900398375632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87.5</v>
      </c>
      <c r="J20" s="186">
        <v>240.625</v>
      </c>
      <c r="K20" s="186">
        <v>314.58333333333331</v>
      </c>
      <c r="L20" s="186">
        <v>412.5</v>
      </c>
      <c r="M20" s="186">
        <v>532.29166666666663</v>
      </c>
      <c r="N20" s="186">
        <v>615.625</v>
      </c>
      <c r="O20" s="186">
        <v>712.5</v>
      </c>
      <c r="P20" s="186">
        <v>818.75</v>
      </c>
      <c r="Q20" s="186">
        <v>885.41666666666663</v>
      </c>
      <c r="R20" s="186">
        <v>951.04166666666663</v>
      </c>
      <c r="S20" s="186">
        <v>1050</v>
      </c>
      <c r="T20" s="186">
        <v>1109.375</v>
      </c>
      <c r="U20" s="186">
        <v>1139.5833333333333</v>
      </c>
      <c r="V20" s="186">
        <v>1207.2916666666667</v>
      </c>
      <c r="W20" s="186">
        <v>1266.6666666666667</v>
      </c>
      <c r="X20" s="186">
        <v>1101.1029737719216</v>
      </c>
      <c r="Y20" s="186">
        <v>945.36473810699817</v>
      </c>
      <c r="Z20" s="186">
        <v>768.75127420101637</v>
      </c>
      <c r="AA20" s="186">
        <v>581.04904789526267</v>
      </c>
      <c r="AB20" s="186">
        <v>398.65606392003383</v>
      </c>
      <c r="AC20" s="186">
        <v>230.22630048039738</v>
      </c>
      <c r="AD20" s="186">
        <v>0</v>
      </c>
      <c r="AE20" s="186">
        <v>0</v>
      </c>
      <c r="AF20" s="186">
        <v>0</v>
      </c>
      <c r="AG20" s="186">
        <v>0</v>
      </c>
      <c r="AH20" s="186">
        <v>0</v>
      </c>
      <c r="AI20" s="186">
        <v>0</v>
      </c>
      <c r="AJ20" s="186">
        <v>0</v>
      </c>
      <c r="AK20" s="186">
        <v>0</v>
      </c>
      <c r="AL20" s="186">
        <v>0</v>
      </c>
      <c r="AM20" s="186">
        <v>0</v>
      </c>
      <c r="AN20" s="186">
        <v>0</v>
      </c>
      <c r="AO20" s="186">
        <v>0</v>
      </c>
      <c r="AP20" s="186">
        <v>0</v>
      </c>
      <c r="AQ20" s="186">
        <v>0</v>
      </c>
      <c r="AR20" s="186">
        <v>0</v>
      </c>
      <c r="AS20" s="186">
        <v>0</v>
      </c>
    </row>
    <row r="21" spans="1:45" hidden="1" x14ac:dyDescent="0.25">
      <c r="A21" s="204" t="s">
        <v>92</v>
      </c>
      <c r="B21" s="40"/>
      <c r="C21" s="186">
        <v>-4124.5662203389829</v>
      </c>
      <c r="D21" s="186">
        <v>-375.59322033898303</v>
      </c>
      <c r="E21" s="186">
        <v>-333.22033898305085</v>
      </c>
      <c r="F21" s="186">
        <v>-4082.1933389830506</v>
      </c>
      <c r="G21" s="186">
        <v>-333.22033898305085</v>
      </c>
      <c r="H21" s="186">
        <v>-333.22033898305085</v>
      </c>
      <c r="I21" s="186">
        <v>-4169.6933389830501</v>
      </c>
      <c r="J21" s="186">
        <v>-573.84533898305085</v>
      </c>
      <c r="K21" s="186">
        <v>-647.80367231638411</v>
      </c>
      <c r="L21" s="186">
        <v>-2771.8918983050849</v>
      </c>
      <c r="M21" s="186">
        <v>-844.32556497175142</v>
      </c>
      <c r="N21" s="186">
        <v>-923.42161016949149</v>
      </c>
      <c r="O21" s="186">
        <v>-4769.269610169491</v>
      </c>
      <c r="P21" s="186">
        <v>-1126.5466101694915</v>
      </c>
      <c r="Q21" s="186">
        <v>-1193.2132768361582</v>
      </c>
      <c r="R21" s="186">
        <v>-5007.811276836158</v>
      </c>
      <c r="S21" s="186">
        <v>-1357.7966101694915</v>
      </c>
      <c r="T21" s="186">
        <v>-1417.1716101694915</v>
      </c>
      <c r="U21" s="186">
        <v>-5196.3529435028249</v>
      </c>
      <c r="V21" s="186">
        <v>56417.608763815799</v>
      </c>
      <c r="W21" s="186">
        <v>3518.9099663579664</v>
      </c>
      <c r="X21" s="186">
        <v>1738.9831241165955</v>
      </c>
      <c r="Y21" s="186">
        <v>4045.9841739426788</v>
      </c>
      <c r="Z21" s="186">
        <v>4275.589093070851</v>
      </c>
      <c r="AA21" s="186">
        <v>767.83968915101946</v>
      </c>
      <c r="AB21" s="186">
        <v>94363.697721830584</v>
      </c>
      <c r="AC21" s="186">
        <v>15695.452663168358</v>
      </c>
      <c r="AD21" s="186">
        <v>21066.810633745346</v>
      </c>
      <c r="AE21" s="186">
        <v>24979.741737040902</v>
      </c>
      <c r="AF21" s="186">
        <v>25145.339421369434</v>
      </c>
      <c r="AG21" s="186">
        <v>22711.263135108038</v>
      </c>
      <c r="AH21" s="186">
        <v>12125.068043765936</v>
      </c>
      <c r="AI21" s="186">
        <v>12249.318724203597</v>
      </c>
      <c r="AJ21" s="186">
        <v>10327.453911445629</v>
      </c>
      <c r="AK21" s="186">
        <v>3540.4680091680275</v>
      </c>
      <c r="AL21" s="186">
        <v>0</v>
      </c>
      <c r="AM21" s="186">
        <v>0</v>
      </c>
      <c r="AN21" s="186">
        <v>0</v>
      </c>
      <c r="AO21" s="186">
        <v>0</v>
      </c>
      <c r="AP21" s="186">
        <v>0</v>
      </c>
      <c r="AQ21" s="186">
        <v>0</v>
      </c>
      <c r="AR21" s="186">
        <v>0</v>
      </c>
      <c r="AS21" s="186">
        <v>0</v>
      </c>
    </row>
    <row r="22" spans="1:45" hidden="1" x14ac:dyDescent="0.25">
      <c r="A22" s="204"/>
      <c r="B22" s="40"/>
      <c r="C22" s="186">
        <v>-4124.5662203389829</v>
      </c>
      <c r="D22" s="186">
        <v>-4500.1594406779659</v>
      </c>
      <c r="E22" s="186">
        <v>-4833.379779661017</v>
      </c>
      <c r="F22" s="186">
        <v>-8915.573118644068</v>
      </c>
      <c r="G22" s="186">
        <v>-9248.7934576271182</v>
      </c>
      <c r="H22" s="186">
        <v>-9582.0137966101684</v>
      </c>
      <c r="I22" s="186">
        <v>-13751.707135593218</v>
      </c>
      <c r="J22" s="186">
        <v>-14325.552474576269</v>
      </c>
      <c r="K22" s="186">
        <v>-14973.356146892653</v>
      </c>
      <c r="L22" s="186">
        <v>-17745.248045197739</v>
      </c>
      <c r="M22" s="186">
        <v>-18589.573610169489</v>
      </c>
      <c r="N22" s="186">
        <v>-19512.99522033898</v>
      </c>
      <c r="O22" s="186">
        <v>-24282.264830508473</v>
      </c>
      <c r="P22" s="186">
        <v>-25408.811440677964</v>
      </c>
      <c r="Q22" s="186">
        <v>-26602.024717514123</v>
      </c>
      <c r="R22" s="186">
        <v>-31609.83599435028</v>
      </c>
      <c r="S22" s="186">
        <v>-32967.632604519771</v>
      </c>
      <c r="T22" s="186">
        <v>-34384.804214689262</v>
      </c>
      <c r="U22" s="186">
        <v>-39581.157158192087</v>
      </c>
      <c r="V22" s="186">
        <v>16836.451605623712</v>
      </c>
      <c r="W22" s="186">
        <v>20355.361571981677</v>
      </c>
      <c r="X22" s="186">
        <v>22094.344696098273</v>
      </c>
      <c r="Y22" s="186">
        <v>26140.32887004095</v>
      </c>
      <c r="Z22" s="186">
        <v>30415.917963111802</v>
      </c>
      <c r="AA22" s="186">
        <v>31183.757652262822</v>
      </c>
      <c r="AB22" s="186">
        <v>125547.45537409341</v>
      </c>
      <c r="AC22" s="186">
        <v>141242.90803726178</v>
      </c>
      <c r="AD22" s="186">
        <v>162309.71867100711</v>
      </c>
      <c r="AE22" s="186">
        <v>187289.46040804801</v>
      </c>
      <c r="AF22" s="186">
        <v>212434.79982941743</v>
      </c>
      <c r="AG22" s="186">
        <v>235146.06296452548</v>
      </c>
      <c r="AH22" s="186">
        <v>247271.13100829141</v>
      </c>
      <c r="AI22" s="186">
        <v>259520.44973249501</v>
      </c>
      <c r="AJ22" s="186">
        <v>269847.90364394063</v>
      </c>
      <c r="AK22" s="186">
        <v>273388.37165310868</v>
      </c>
      <c r="AL22" s="186">
        <v>273388.37165310868</v>
      </c>
      <c r="AM22" s="186">
        <v>273388.37165310868</v>
      </c>
      <c r="AN22" s="186">
        <v>273388.37165310868</v>
      </c>
      <c r="AO22" s="186">
        <v>273388.37165310868</v>
      </c>
      <c r="AP22" s="186">
        <v>273388.37165310868</v>
      </c>
      <c r="AQ22" s="186">
        <v>273388.37165310868</v>
      </c>
      <c r="AR22" s="186">
        <v>273388.37165310868</v>
      </c>
      <c r="AS22" s="186">
        <v>273388.37165310868</v>
      </c>
    </row>
    <row r="23" spans="1:45" x14ac:dyDescent="0.25">
      <c r="A23" s="204" t="s">
        <v>92</v>
      </c>
      <c r="B23" s="40">
        <v>273388.37165310868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16836.451605623712</v>
      </c>
      <c r="W23" s="186">
        <v>3518.9099663579655</v>
      </c>
      <c r="X23" s="186">
        <v>1738.9831241165957</v>
      </c>
      <c r="Y23" s="186">
        <v>4045.9841739426774</v>
      </c>
      <c r="Z23" s="186">
        <v>4275.589093070852</v>
      </c>
      <c r="AA23" s="186">
        <v>767.83968915102014</v>
      </c>
      <c r="AB23" s="186">
        <v>94363.697721830584</v>
      </c>
      <c r="AC23" s="186">
        <v>15695.452663168369</v>
      </c>
      <c r="AD23" s="186">
        <v>21066.810633745336</v>
      </c>
      <c r="AE23" s="186">
        <v>24979.741737040895</v>
      </c>
      <c r="AF23" s="186">
        <v>25145.339421369426</v>
      </c>
      <c r="AG23" s="186">
        <v>22711.263135108049</v>
      </c>
      <c r="AH23" s="186">
        <v>12125.068043765932</v>
      </c>
      <c r="AI23" s="186">
        <v>12249.318724203593</v>
      </c>
      <c r="AJ23" s="186">
        <v>10327.453911445627</v>
      </c>
      <c r="AK23" s="186">
        <v>3540.4680091680493</v>
      </c>
      <c r="AL23" s="186">
        <v>0</v>
      </c>
      <c r="AM23" s="186">
        <v>0</v>
      </c>
      <c r="AN23" s="186">
        <v>0</v>
      </c>
      <c r="AO23" s="186">
        <v>0</v>
      </c>
      <c r="AP23" s="186">
        <v>0</v>
      </c>
      <c r="AQ23" s="186">
        <v>0</v>
      </c>
      <c r="AR23" s="186">
        <v>0</v>
      </c>
      <c r="AS23" s="186">
        <v>0</v>
      </c>
    </row>
    <row r="24" spans="1:45" x14ac:dyDescent="0.25">
      <c r="A24" s="207" t="s">
        <v>73</v>
      </c>
      <c r="B24" s="40">
        <v>54677.67433062174</v>
      </c>
      <c r="C24" s="186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>
        <v>3367.2903211247426</v>
      </c>
      <c r="W24" s="186">
        <v>703.78199327159314</v>
      </c>
      <c r="X24" s="186">
        <v>347.79662482331918</v>
      </c>
      <c r="Y24" s="186">
        <v>809.19683478853551</v>
      </c>
      <c r="Z24" s="186">
        <v>855.11781861417046</v>
      </c>
      <c r="AA24" s="186">
        <v>153.56793783020404</v>
      </c>
      <c r="AB24" s="186">
        <v>18872.739544366119</v>
      </c>
      <c r="AC24" s="186">
        <v>3139.0905326336742</v>
      </c>
      <c r="AD24" s="186">
        <v>4213.3621267490671</v>
      </c>
      <c r="AE24" s="186">
        <v>4995.948347408179</v>
      </c>
      <c r="AF24" s="186">
        <v>5029.0678842738853</v>
      </c>
      <c r="AG24" s="186">
        <v>4542.2526270216104</v>
      </c>
      <c r="AH24" s="186">
        <v>2425.0136087531864</v>
      </c>
      <c r="AI24" s="186">
        <v>2449.8637448407185</v>
      </c>
      <c r="AJ24" s="186">
        <v>2065.4907822891255</v>
      </c>
      <c r="AK24" s="186">
        <v>708.09360183360991</v>
      </c>
      <c r="AL24" s="186">
        <v>0</v>
      </c>
      <c r="AM24" s="186">
        <v>0</v>
      </c>
      <c r="AN24" s="186">
        <v>0</v>
      </c>
      <c r="AO24" s="186">
        <v>0</v>
      </c>
      <c r="AP24" s="186">
        <v>0</v>
      </c>
      <c r="AQ24" s="186">
        <v>0</v>
      </c>
      <c r="AR24" s="186">
        <v>0</v>
      </c>
      <c r="AS24" s="186">
        <v>0</v>
      </c>
    </row>
    <row r="25" spans="1:45" hidden="1" x14ac:dyDescent="0.25">
      <c r="A25" s="205"/>
      <c r="B25" s="204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45" hidden="1" x14ac:dyDescent="0.25">
      <c r="A26" s="205"/>
      <c r="B26" s="204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</row>
    <row r="27" spans="1:45" hidden="1" x14ac:dyDescent="0.25">
      <c r="A27" s="205"/>
      <c r="B27" s="204"/>
      <c r="C27" s="187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</row>
    <row r="28" spans="1:45" ht="15.75" hidden="1" thickBot="1" x14ac:dyDescent="0.3">
      <c r="A28" s="204"/>
      <c r="B28" s="204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1">
        <v>0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  <c r="AB28" s="191">
        <v>0</v>
      </c>
      <c r="AC28" s="191">
        <v>0</v>
      </c>
      <c r="AD28" s="191">
        <v>0</v>
      </c>
      <c r="AE28" s="191">
        <v>0</v>
      </c>
      <c r="AF28" s="191">
        <v>0</v>
      </c>
      <c r="AG28" s="191">
        <v>0</v>
      </c>
      <c r="AH28" s="191">
        <v>0</v>
      </c>
      <c r="AI28" s="191">
        <v>0</v>
      </c>
      <c r="AJ28" s="191">
        <v>0</v>
      </c>
      <c r="AK28" s="191"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</row>
    <row r="29" spans="1:45" x14ac:dyDescent="0.25">
      <c r="A29" s="214" t="s">
        <v>74</v>
      </c>
      <c r="B29" s="210">
        <v>218710.69732248693</v>
      </c>
      <c r="C29" s="215">
        <v>-4124.5662203389829</v>
      </c>
      <c r="D29" s="216">
        <v>-375.59322033898303</v>
      </c>
      <c r="E29" s="216">
        <v>-333.22033898305085</v>
      </c>
      <c r="F29" s="216">
        <v>-4082.1933389830506</v>
      </c>
      <c r="G29" s="216">
        <v>-333.22033898305085</v>
      </c>
      <c r="H29" s="216">
        <v>-333.22033898305085</v>
      </c>
      <c r="I29" s="216">
        <v>-4169.6933389830501</v>
      </c>
      <c r="J29" s="216">
        <v>-573.84533898305085</v>
      </c>
      <c r="K29" s="216">
        <v>-647.80367231638411</v>
      </c>
      <c r="L29" s="216">
        <v>-2771.8918983050849</v>
      </c>
      <c r="M29" s="216">
        <v>-844.32556497175142</v>
      </c>
      <c r="N29" s="216">
        <v>-923.42161016949149</v>
      </c>
      <c r="O29" s="216">
        <v>-4769.269610169491</v>
      </c>
      <c r="P29" s="216">
        <v>-1126.5466101694915</v>
      </c>
      <c r="Q29" s="216">
        <v>-1193.2132768361582</v>
      </c>
      <c r="R29" s="216">
        <v>-5007.811276836158</v>
      </c>
      <c r="S29" s="216">
        <v>-1357.7966101694915</v>
      </c>
      <c r="T29" s="216">
        <v>-1417.1716101694915</v>
      </c>
      <c r="U29" s="216">
        <v>-5196.3529435028249</v>
      </c>
      <c r="V29" s="216">
        <v>53050.318442691059</v>
      </c>
      <c r="W29" s="216">
        <v>2815.1279730863735</v>
      </c>
      <c r="X29" s="216">
        <v>1391.1864992932763</v>
      </c>
      <c r="Y29" s="216">
        <v>3236.7873391541434</v>
      </c>
      <c r="Z29" s="216">
        <v>3420.4712744566805</v>
      </c>
      <c r="AA29" s="216">
        <v>614.27175132081538</v>
      </c>
      <c r="AB29" s="216">
        <v>75490.958177464461</v>
      </c>
      <c r="AC29" s="216">
        <v>12556.362130534684</v>
      </c>
      <c r="AD29" s="216">
        <v>16853.448506996279</v>
      </c>
      <c r="AE29" s="216">
        <v>19983.793389632723</v>
      </c>
      <c r="AF29" s="216">
        <v>20116.271537095548</v>
      </c>
      <c r="AG29" s="216">
        <v>18169.010508086427</v>
      </c>
      <c r="AH29" s="216">
        <v>9700.0544350127493</v>
      </c>
      <c r="AI29" s="216">
        <v>9799.4549793628776</v>
      </c>
      <c r="AJ29" s="216">
        <v>8261.9631291565038</v>
      </c>
      <c r="AK29" s="216">
        <v>2832.3744073344178</v>
      </c>
      <c r="AL29" s="216">
        <v>0</v>
      </c>
      <c r="AM29" s="216">
        <v>0</v>
      </c>
      <c r="AN29" s="216">
        <v>0</v>
      </c>
      <c r="AO29" s="216">
        <v>0</v>
      </c>
      <c r="AP29" s="216">
        <v>0</v>
      </c>
      <c r="AQ29" s="216">
        <v>0</v>
      </c>
      <c r="AR29" s="216">
        <v>0</v>
      </c>
      <c r="AS29" s="216">
        <v>0</v>
      </c>
    </row>
    <row r="30" spans="1:45" x14ac:dyDescent="0.25">
      <c r="A30" s="208"/>
      <c r="B30" s="208"/>
    </row>
    <row r="31" spans="1:45" x14ac:dyDescent="0.25">
      <c r="A31" s="208"/>
      <c r="B31" s="208"/>
    </row>
    <row r="32" spans="1:45" x14ac:dyDescent="0.25">
      <c r="A32" s="217" t="s">
        <v>96</v>
      </c>
      <c r="B32" s="218">
        <v>20</v>
      </c>
    </row>
    <row r="33" spans="1:2" x14ac:dyDescent="0.25">
      <c r="A33" s="217" t="s">
        <v>97</v>
      </c>
      <c r="B33" s="218">
        <v>26</v>
      </c>
    </row>
    <row r="34" spans="1:2" x14ac:dyDescent="0.25">
      <c r="A34" s="208"/>
      <c r="B34" s="208"/>
    </row>
    <row r="36" spans="1:2" ht="15.75" thickBot="1" x14ac:dyDescent="0.3"/>
    <row r="37" spans="1:2" ht="30.75" thickBot="1" x14ac:dyDescent="0.3">
      <c r="A37" s="192" t="s">
        <v>133</v>
      </c>
      <c r="B37" s="193" t="s">
        <v>134</v>
      </c>
    </row>
    <row r="38" spans="1:2" ht="46.5" thickTop="1" thickBot="1" x14ac:dyDescent="0.3">
      <c r="A38" s="198" t="s">
        <v>135</v>
      </c>
      <c r="B38" s="199">
        <v>725695.52796185622</v>
      </c>
    </row>
    <row r="39" spans="1:2" ht="30.75" thickBot="1" x14ac:dyDescent="0.3">
      <c r="A39" s="198" t="s">
        <v>136</v>
      </c>
      <c r="B39" s="199">
        <v>385991.69609681261</v>
      </c>
    </row>
    <row r="40" spans="1:2" ht="15.75" thickBot="1" x14ac:dyDescent="0.3">
      <c r="A40" s="198" t="s">
        <v>137</v>
      </c>
      <c r="B40" s="199">
        <v>50946.55981355931</v>
      </c>
    </row>
    <row r="41" spans="1:2" ht="15.75" thickBot="1" x14ac:dyDescent="0.3">
      <c r="A41" s="194" t="s">
        <v>138</v>
      </c>
      <c r="B41" s="195">
        <v>288757.27205148438</v>
      </c>
    </row>
    <row r="42" spans="1:2" ht="15.75" thickBot="1" x14ac:dyDescent="0.3">
      <c r="A42" s="198" t="s">
        <v>85</v>
      </c>
      <c r="B42" s="199">
        <v>15368.900398375632</v>
      </c>
    </row>
    <row r="43" spans="1:2" ht="15.75" thickBot="1" x14ac:dyDescent="0.3">
      <c r="A43" s="198" t="s">
        <v>92</v>
      </c>
      <c r="B43" s="199">
        <v>273388.37165310868</v>
      </c>
    </row>
    <row r="44" spans="1:2" ht="15.75" thickBot="1" x14ac:dyDescent="0.3">
      <c r="A44" s="198" t="s">
        <v>73</v>
      </c>
      <c r="B44" s="199">
        <v>54677.67433062174</v>
      </c>
    </row>
    <row r="45" spans="1:2" ht="15.75" thickBot="1" x14ac:dyDescent="0.3">
      <c r="A45" s="194" t="s">
        <v>103</v>
      </c>
      <c r="B45" s="195">
        <v>218710.69732248693</v>
      </c>
    </row>
  </sheetData>
  <pageMargins left="0.23622047244094491" right="0.23622047244094491" top="0.74803149606299213" bottom="0.74803149606299213" header="0.31496062992125984" footer="0.31496062992125984"/>
  <pageSetup paperSize="9" scale="75" orientation="landscape" horizontalDpi="120" verticalDpi="12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4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47.28515625" customWidth="1"/>
    <col min="2" max="2" width="12.5703125" customWidth="1"/>
    <col min="3" max="45" width="9.5703125" customWidth="1"/>
  </cols>
  <sheetData>
    <row r="1" spans="1:45" ht="26.25" x14ac:dyDescent="0.4">
      <c r="A1" s="2" t="s">
        <v>84</v>
      </c>
    </row>
    <row r="2" spans="1:45" ht="16.5" thickBot="1" x14ac:dyDescent="0.3">
      <c r="A2" s="49"/>
      <c r="C2" s="74">
        <v>0</v>
      </c>
      <c r="D2" s="74">
        <v>1</v>
      </c>
      <c r="E2" s="74">
        <v>2</v>
      </c>
      <c r="F2" s="74">
        <v>3</v>
      </c>
      <c r="G2" s="74">
        <v>4</v>
      </c>
      <c r="H2" s="74">
        <v>5</v>
      </c>
      <c r="I2" s="74">
        <v>6</v>
      </c>
      <c r="J2" s="74">
        <v>7</v>
      </c>
      <c r="K2" s="74">
        <v>8</v>
      </c>
      <c r="L2" s="74">
        <v>9</v>
      </c>
      <c r="M2" s="74">
        <v>10</v>
      </c>
      <c r="N2" s="74">
        <v>11</v>
      </c>
      <c r="O2" s="74">
        <v>12</v>
      </c>
      <c r="P2" s="74">
        <v>13</v>
      </c>
      <c r="Q2" s="74">
        <v>14</v>
      </c>
      <c r="R2" s="74">
        <v>15</v>
      </c>
      <c r="S2" s="74">
        <v>16</v>
      </c>
      <c r="T2" s="74">
        <v>17</v>
      </c>
      <c r="U2" s="74">
        <v>18</v>
      </c>
      <c r="V2" s="74">
        <v>19</v>
      </c>
      <c r="W2" s="74">
        <v>20</v>
      </c>
      <c r="X2" s="74">
        <v>21</v>
      </c>
      <c r="Y2" s="74">
        <v>22</v>
      </c>
      <c r="Z2" s="74">
        <v>23</v>
      </c>
      <c r="AA2" s="74">
        <v>24</v>
      </c>
      <c r="AB2" s="74">
        <v>25</v>
      </c>
      <c r="AC2" s="74">
        <v>26</v>
      </c>
      <c r="AD2" s="74">
        <v>27</v>
      </c>
      <c r="AE2" s="74">
        <v>28</v>
      </c>
      <c r="AF2" s="74">
        <v>29</v>
      </c>
      <c r="AG2" s="74">
        <v>30</v>
      </c>
      <c r="AH2" s="74">
        <v>31</v>
      </c>
      <c r="AI2" s="74">
        <v>32</v>
      </c>
      <c r="AJ2" s="74">
        <v>33</v>
      </c>
      <c r="AK2" s="74">
        <v>34</v>
      </c>
      <c r="AL2" s="74">
        <v>35</v>
      </c>
      <c r="AM2" s="74">
        <v>36</v>
      </c>
      <c r="AN2" s="74">
        <v>37</v>
      </c>
      <c r="AO2" s="74">
        <v>38</v>
      </c>
      <c r="AP2" s="74">
        <v>39</v>
      </c>
      <c r="AQ2" s="74">
        <v>40</v>
      </c>
      <c r="AR2" s="74">
        <v>41</v>
      </c>
      <c r="AS2" s="74">
        <v>42</v>
      </c>
    </row>
    <row r="3" spans="1:45" s="38" customFormat="1" ht="15.75" thickBot="1" x14ac:dyDescent="0.3">
      <c r="A3" s="3" t="s">
        <v>1</v>
      </c>
      <c r="B3" s="4" t="s">
        <v>2</v>
      </c>
      <c r="C3" s="16">
        <v>41426</v>
      </c>
      <c r="D3" s="16">
        <v>41456</v>
      </c>
      <c r="E3" s="16">
        <v>41487</v>
      </c>
      <c r="F3" s="16">
        <v>41518</v>
      </c>
      <c r="G3" s="16">
        <v>41548</v>
      </c>
      <c r="H3" s="16">
        <v>41579</v>
      </c>
      <c r="I3" s="16">
        <v>41609</v>
      </c>
      <c r="J3" s="16">
        <v>41640</v>
      </c>
      <c r="K3" s="16">
        <v>41671</v>
      </c>
      <c r="L3" s="16">
        <v>41699</v>
      </c>
      <c r="M3" s="16">
        <v>41730</v>
      </c>
      <c r="N3" s="16">
        <v>41760</v>
      </c>
      <c r="O3" s="16">
        <v>41791</v>
      </c>
      <c r="P3" s="16">
        <v>41821</v>
      </c>
      <c r="Q3" s="16">
        <v>41852</v>
      </c>
      <c r="R3" s="16">
        <v>41883</v>
      </c>
      <c r="S3" s="16">
        <v>41913</v>
      </c>
      <c r="T3" s="16">
        <v>41944</v>
      </c>
      <c r="U3" s="16">
        <v>41974</v>
      </c>
      <c r="V3" s="16">
        <v>42005</v>
      </c>
      <c r="W3" s="16">
        <v>42036</v>
      </c>
      <c r="X3" s="16">
        <v>42064</v>
      </c>
      <c r="Y3" s="16">
        <v>42095</v>
      </c>
      <c r="Z3" s="16">
        <v>42125</v>
      </c>
      <c r="AA3" s="16">
        <v>42156</v>
      </c>
      <c r="AB3" s="16">
        <v>42186</v>
      </c>
      <c r="AC3" s="16">
        <v>42217</v>
      </c>
      <c r="AD3" s="16">
        <v>42248</v>
      </c>
      <c r="AE3" s="16">
        <v>42278</v>
      </c>
      <c r="AF3" s="16">
        <v>42309</v>
      </c>
      <c r="AG3" s="16">
        <v>42339</v>
      </c>
      <c r="AH3" s="16">
        <v>42370</v>
      </c>
      <c r="AI3" s="16">
        <v>42401</v>
      </c>
      <c r="AJ3" s="16">
        <v>42430</v>
      </c>
      <c r="AK3" s="16">
        <v>42461</v>
      </c>
      <c r="AL3" s="16">
        <v>42491</v>
      </c>
      <c r="AM3" s="16">
        <v>42522</v>
      </c>
      <c r="AN3" s="16">
        <v>42552</v>
      </c>
      <c r="AO3" s="16">
        <v>42583</v>
      </c>
      <c r="AP3" s="16">
        <v>42614</v>
      </c>
      <c r="AQ3" s="16">
        <v>42644</v>
      </c>
      <c r="AR3" s="16">
        <v>42675</v>
      </c>
      <c r="AS3" s="16">
        <v>42705</v>
      </c>
    </row>
    <row r="4" spans="1:45" s="38" customFormat="1" x14ac:dyDescent="0.25">
      <c r="A4" s="75" t="s">
        <v>0</v>
      </c>
      <c r="B4" s="8">
        <v>735305.69745338149</v>
      </c>
      <c r="C4" s="9">
        <v>0</v>
      </c>
      <c r="D4" s="9">
        <v>0</v>
      </c>
      <c r="E4" s="9">
        <v>2116.9380530973453</v>
      </c>
      <c r="F4" s="9">
        <v>2116.9380530973453</v>
      </c>
      <c r="G4" s="9">
        <v>2116.9380530973453</v>
      </c>
      <c r="H4" s="9">
        <v>2116.9380530973453</v>
      </c>
      <c r="I4" s="9">
        <v>4233.8761061946907</v>
      </c>
      <c r="J4" s="9">
        <v>4233.8761061946907</v>
      </c>
      <c r="K4" s="9">
        <v>4276.2148672566373</v>
      </c>
      <c r="L4" s="9">
        <v>4318.9770159292038</v>
      </c>
      <c r="M4" s="9">
        <v>15106.643959086272</v>
      </c>
      <c r="N4" s="9">
        <v>15257.710398677134</v>
      </c>
      <c r="O4" s="9">
        <v>15410.287502663907</v>
      </c>
      <c r="P4" s="9">
        <v>15564.390377690546</v>
      </c>
      <c r="Q4" s="9">
        <v>15720.034281467451</v>
      </c>
      <c r="R4" s="9">
        <v>15877.234624282126</v>
      </c>
      <c r="S4" s="9">
        <v>16036.006970524944</v>
      </c>
      <c r="T4" s="9">
        <v>16196.367040230198</v>
      </c>
      <c r="U4" s="9">
        <v>16358.330710632497</v>
      </c>
      <c r="V4" s="9">
        <v>16640.004056623424</v>
      </c>
      <c r="W4" s="9">
        <v>35489.929102044414</v>
      </c>
      <c r="X4" s="9">
        <v>35967.689269520401</v>
      </c>
      <c r="Y4" s="9">
        <v>36452.684256200257</v>
      </c>
      <c r="Z4" s="9">
        <v>36817.211098762251</v>
      </c>
      <c r="AA4" s="9">
        <v>37185.383209749874</v>
      </c>
      <c r="AB4" s="9">
        <v>37557.237041847373</v>
      </c>
      <c r="AC4" s="9">
        <v>35272.516585295802</v>
      </c>
      <c r="AD4" s="9">
        <v>51375.241751148766</v>
      </c>
      <c r="AE4" s="9">
        <v>51731.494168660247</v>
      </c>
      <c r="AF4" s="9">
        <v>52091.309110346854</v>
      </c>
      <c r="AG4" s="9">
        <v>55223.033584969591</v>
      </c>
      <c r="AH4" s="9">
        <v>25887.791434046983</v>
      </c>
      <c r="AI4" s="9">
        <v>26146.669348387451</v>
      </c>
      <c r="AJ4" s="9">
        <v>26408.136041871323</v>
      </c>
      <c r="AK4" s="9">
        <v>8001.6652206870131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</row>
    <row r="5" spans="1:45" s="38" customFormat="1" x14ac:dyDescent="0.25">
      <c r="A5" s="7" t="s">
        <v>46</v>
      </c>
      <c r="B5" s="8">
        <v>-51382.830999999991</v>
      </c>
      <c r="C5" s="9">
        <v>-4148.973</v>
      </c>
      <c r="D5" s="9">
        <v>-400</v>
      </c>
      <c r="E5" s="9">
        <v>-350</v>
      </c>
      <c r="F5" s="9">
        <v>-4098.973</v>
      </c>
      <c r="G5" s="9">
        <v>-350</v>
      </c>
      <c r="H5" s="9">
        <v>-350</v>
      </c>
      <c r="I5" s="9">
        <v>-4098.973</v>
      </c>
      <c r="J5" s="9">
        <v>-350</v>
      </c>
      <c r="K5" s="9">
        <v>-350</v>
      </c>
      <c r="L5" s="9">
        <v>-2372.3580000000002</v>
      </c>
      <c r="M5" s="9">
        <v>-325</v>
      </c>
      <c r="N5" s="9">
        <v>-320</v>
      </c>
      <c r="O5" s="9">
        <v>-4068.973</v>
      </c>
      <c r="P5" s="9">
        <v>-320</v>
      </c>
      <c r="Q5" s="9">
        <v>-320</v>
      </c>
      <c r="R5" s="9">
        <v>-4068.973</v>
      </c>
      <c r="S5" s="9">
        <v>-320</v>
      </c>
      <c r="T5" s="9">
        <v>-320</v>
      </c>
      <c r="U5" s="9">
        <v>-4068.973</v>
      </c>
      <c r="V5" s="9">
        <v>-320</v>
      </c>
      <c r="W5" s="9">
        <v>-320</v>
      </c>
      <c r="X5" s="9">
        <v>-2367.3580000000002</v>
      </c>
      <c r="Y5" s="9">
        <v>-320</v>
      </c>
      <c r="Z5" s="9">
        <v>-320</v>
      </c>
      <c r="AA5" s="9">
        <v>-4068.973</v>
      </c>
      <c r="AB5" s="9">
        <v>-320</v>
      </c>
      <c r="AC5" s="9">
        <v>-320</v>
      </c>
      <c r="AD5" s="9">
        <v>-4068.973</v>
      </c>
      <c r="AE5" s="9">
        <v>-320</v>
      </c>
      <c r="AF5" s="9">
        <v>-320</v>
      </c>
      <c r="AG5" s="9">
        <v>-4068.973</v>
      </c>
      <c r="AH5" s="9">
        <v>-300</v>
      </c>
      <c r="AI5" s="9">
        <v>-300</v>
      </c>
      <c r="AJ5" s="9">
        <v>-2347.3580000000002</v>
      </c>
      <c r="AK5" s="9">
        <v>-300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</row>
    <row r="6" spans="1:45" s="38" customFormat="1" x14ac:dyDescent="0.25">
      <c r="A6" s="7" t="s">
        <v>49</v>
      </c>
      <c r="B6" s="8">
        <v>-60525.397482519111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-3367.2903211247426</v>
      </c>
      <c r="W6" s="9">
        <v>-703.78199327159314</v>
      </c>
      <c r="X6" s="9">
        <v>-347.79662482331918</v>
      </c>
      <c r="Y6" s="9">
        <v>-809.19683478853551</v>
      </c>
      <c r="Z6" s="9">
        <v>-855.11781861417046</v>
      </c>
      <c r="AA6" s="9">
        <v>-153.56793783020404</v>
      </c>
      <c r="AB6" s="9">
        <v>-18872.739544366119</v>
      </c>
      <c r="AC6" s="9">
        <v>-3139.0905326336742</v>
      </c>
      <c r="AD6" s="9">
        <v>-4213.3621267490671</v>
      </c>
      <c r="AE6" s="9">
        <v>-6062.9935332038567</v>
      </c>
      <c r="AF6" s="9">
        <v>-7419.406867324733</v>
      </c>
      <c r="AG6" s="9">
        <v>-6932.5916100724589</v>
      </c>
      <c r="AH6" s="9">
        <v>-2425.0136087531864</v>
      </c>
      <c r="AI6" s="9">
        <v>-2449.8637448407185</v>
      </c>
      <c r="AJ6" s="9">
        <v>-2065.4907822891255</v>
      </c>
      <c r="AK6" s="9">
        <v>-708.09360183360991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</row>
    <row r="7" spans="1:45" s="38" customFormat="1" x14ac:dyDescent="0.25">
      <c r="A7" s="7" t="s">
        <v>8</v>
      </c>
      <c r="B7" s="8">
        <v>-389317.87125000003</v>
      </c>
      <c r="C7" s="9">
        <v>-1601.2387125</v>
      </c>
      <c r="D7" s="9">
        <v>-1601.2387125</v>
      </c>
      <c r="E7" s="9">
        <v>-14731.396155000002</v>
      </c>
      <c r="F7" s="9">
        <v>-14731.396155000002</v>
      </c>
      <c r="G7" s="9">
        <v>-14731.396155000002</v>
      </c>
      <c r="H7" s="9">
        <v>-14731.396155000002</v>
      </c>
      <c r="I7" s="9">
        <v>-14731.396155000002</v>
      </c>
      <c r="J7" s="9">
        <v>-10696.2745995</v>
      </c>
      <c r="K7" s="9">
        <v>-12988.214599500001</v>
      </c>
      <c r="L7" s="9">
        <v>-12988.214599500001</v>
      </c>
      <c r="M7" s="9">
        <v>-22155.974599500001</v>
      </c>
      <c r="N7" s="9">
        <v>-23597.089440750002</v>
      </c>
      <c r="O7" s="9">
        <v>-20786.395596750001</v>
      </c>
      <c r="P7" s="9">
        <v>-20786.395596750001</v>
      </c>
      <c r="Q7" s="9">
        <v>-20786.395596750001</v>
      </c>
      <c r="R7" s="9">
        <v>-20306.023983000003</v>
      </c>
      <c r="S7" s="9">
        <v>-20306.023983000003</v>
      </c>
      <c r="T7" s="9">
        <v>-17646.066427499998</v>
      </c>
      <c r="U7" s="9">
        <v>-17646.066427499998</v>
      </c>
      <c r="V7" s="9">
        <v>-17372.905200000001</v>
      </c>
      <c r="W7" s="9">
        <v>-15539.3532</v>
      </c>
      <c r="X7" s="9">
        <v>-15539.3532</v>
      </c>
      <c r="Y7" s="9">
        <v>-15539.3532</v>
      </c>
      <c r="Z7" s="9">
        <v>-14851.771200000001</v>
      </c>
      <c r="AA7" s="9">
        <v>-12926.5416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</row>
    <row r="8" spans="1:45" s="38" customFormat="1" hidden="1" x14ac:dyDescent="0.25">
      <c r="A8" s="7"/>
      <c r="B8" s="8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s="38" customFormat="1" x14ac:dyDescent="0.25">
      <c r="A9" s="7" t="s">
        <v>85</v>
      </c>
      <c r="B9" s="8">
        <v>-15368.900398375632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-87.5</v>
      </c>
      <c r="J9" s="9">
        <v>-240.625</v>
      </c>
      <c r="K9" s="9">
        <v>-314.58333333333331</v>
      </c>
      <c r="L9" s="9">
        <v>-412.5</v>
      </c>
      <c r="M9" s="9">
        <v>-532.29166666666663</v>
      </c>
      <c r="N9" s="9">
        <v>-615.625</v>
      </c>
      <c r="O9" s="9">
        <v>-712.5</v>
      </c>
      <c r="P9" s="9">
        <v>-818.75</v>
      </c>
      <c r="Q9" s="9">
        <v>-885.41666666666663</v>
      </c>
      <c r="R9" s="9">
        <v>-951.04166666666663</v>
      </c>
      <c r="S9" s="9">
        <v>-1050</v>
      </c>
      <c r="T9" s="9">
        <v>-1109.375</v>
      </c>
      <c r="U9" s="9">
        <v>-1139.5833333333333</v>
      </c>
      <c r="V9" s="9">
        <v>-1207.2916666666667</v>
      </c>
      <c r="W9" s="9">
        <v>-1266.6666666666667</v>
      </c>
      <c r="X9" s="9">
        <v>-1101.1029737719216</v>
      </c>
      <c r="Y9" s="9">
        <v>-945.36473810699817</v>
      </c>
      <c r="Z9" s="9">
        <v>-768.75127420101637</v>
      </c>
      <c r="AA9" s="9">
        <v>-581.04904789526267</v>
      </c>
      <c r="AB9" s="9">
        <v>-398.65606392003383</v>
      </c>
      <c r="AC9" s="9">
        <v>-230.22630048039738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</row>
    <row r="10" spans="1:45" s="39" customFormat="1" x14ac:dyDescent="0.25">
      <c r="A10" s="35" t="s">
        <v>86</v>
      </c>
      <c r="B10" s="32">
        <v>218710.69732248702</v>
      </c>
      <c r="C10" s="61">
        <v>-5750.2117125000004</v>
      </c>
      <c r="D10" s="61">
        <v>-2001.2387125</v>
      </c>
      <c r="E10" s="61">
        <v>-12964.458101902657</v>
      </c>
      <c r="F10" s="61">
        <v>-16713.431101902657</v>
      </c>
      <c r="G10" s="61">
        <v>-12964.458101902657</v>
      </c>
      <c r="H10" s="61">
        <v>-12964.458101902657</v>
      </c>
      <c r="I10" s="61">
        <v>-14683.993048805311</v>
      </c>
      <c r="J10" s="61">
        <v>-7053.0234933053098</v>
      </c>
      <c r="K10" s="61">
        <v>-9376.5830655766968</v>
      </c>
      <c r="L10" s="61">
        <v>-11454.095583570797</v>
      </c>
      <c r="M10" s="61">
        <v>-7906.6223070803962</v>
      </c>
      <c r="N10" s="61">
        <v>-9275.0040420728674</v>
      </c>
      <c r="O10" s="61">
        <v>-10157.581094086094</v>
      </c>
      <c r="P10" s="61">
        <v>-6360.7552190594542</v>
      </c>
      <c r="Q10" s="61">
        <v>-6271.7779819492162</v>
      </c>
      <c r="R10" s="61">
        <v>-9448.8040253845429</v>
      </c>
      <c r="S10" s="61">
        <v>-5640.0170124750584</v>
      </c>
      <c r="T10" s="61">
        <v>-2879.0743872698004</v>
      </c>
      <c r="U10" s="61">
        <v>-6496.2920502008337</v>
      </c>
      <c r="V10" s="61">
        <v>-5627.4831311679873</v>
      </c>
      <c r="W10" s="61">
        <v>17660.127242106155</v>
      </c>
      <c r="X10" s="61">
        <v>16612.07847092516</v>
      </c>
      <c r="Y10" s="61">
        <v>18838.769483304728</v>
      </c>
      <c r="Z10" s="61">
        <v>20021.570805947063</v>
      </c>
      <c r="AA10" s="61">
        <v>19455.251624024411</v>
      </c>
      <c r="AB10" s="61">
        <v>17965.841433561221</v>
      </c>
      <c r="AC10" s="61">
        <v>31583.199752181732</v>
      </c>
      <c r="AD10" s="61">
        <v>43092.9066243997</v>
      </c>
      <c r="AE10" s="61">
        <v>45348.500635456388</v>
      </c>
      <c r="AF10" s="61">
        <v>44351.902243022123</v>
      </c>
      <c r="AG10" s="61">
        <v>44221.468974897136</v>
      </c>
      <c r="AH10" s="61">
        <v>23162.777825293797</v>
      </c>
      <c r="AI10" s="61">
        <v>23396.805603546734</v>
      </c>
      <c r="AJ10" s="61">
        <v>21995.287259582197</v>
      </c>
      <c r="AK10" s="61">
        <v>6993.5716188534034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</row>
    <row r="11" spans="1:45" s="39" customFormat="1" x14ac:dyDescent="0.25">
      <c r="A11" s="35" t="s">
        <v>87</v>
      </c>
      <c r="B11" s="32">
        <v>122565.17056427624</v>
      </c>
      <c r="C11" s="61">
        <v>-5750.2117125000004</v>
      </c>
      <c r="D11" s="61">
        <v>-1976.5320617283951</v>
      </c>
      <c r="E11" s="61">
        <v>-12646.324013439569</v>
      </c>
      <c r="F11" s="61">
        <v>-16102.025858325123</v>
      </c>
      <c r="G11" s="61">
        <v>-12335.996598996075</v>
      </c>
      <c r="H11" s="61">
        <v>-12183.700344687482</v>
      </c>
      <c r="I11" s="61">
        <v>-13629.313427156289</v>
      </c>
      <c r="J11" s="61">
        <v>-6465.6189691595628</v>
      </c>
      <c r="K11" s="61">
        <v>-8489.5437394341552</v>
      </c>
      <c r="L11" s="61">
        <v>-10242.489230076055</v>
      </c>
      <c r="M11" s="61">
        <v>-6982.9780119168845</v>
      </c>
      <c r="N11" s="61">
        <v>-8090.3769481083564</v>
      </c>
      <c r="O11" s="61">
        <v>-8750.8434720648584</v>
      </c>
      <c r="P11" s="61">
        <v>-5412.1929149777643</v>
      </c>
      <c r="Q11" s="61">
        <v>-5270.6020876354241</v>
      </c>
      <c r="R11" s="61">
        <v>-7842.4428619104046</v>
      </c>
      <c r="S11" s="61">
        <v>-4623.3833408076616</v>
      </c>
      <c r="T11" s="61">
        <v>-2330.973541322935</v>
      </c>
      <c r="U11" s="61">
        <v>-5194.6341591134778</v>
      </c>
      <c r="V11" s="61">
        <v>-4444.3535096980222</v>
      </c>
      <c r="W11" s="61">
        <v>13775.05021330021</v>
      </c>
      <c r="X11" s="61">
        <v>12797.593296514053</v>
      </c>
      <c r="Y11" s="61">
        <v>14333.816173728357</v>
      </c>
      <c r="Z11" s="61">
        <v>15045.700550563422</v>
      </c>
      <c r="AA11" s="61">
        <v>14439.630724332264</v>
      </c>
      <c r="AB11" s="61">
        <v>13169.575157550031</v>
      </c>
      <c r="AC11" s="61">
        <v>22865.741952262921</v>
      </c>
      <c r="AD11" s="61">
        <v>30813.421687168753</v>
      </c>
      <c r="AE11" s="61">
        <v>32025.951355489175</v>
      </c>
      <c r="AF11" s="61">
        <v>30935.442080003184</v>
      </c>
      <c r="AG11" s="61">
        <v>30463.669041100176</v>
      </c>
      <c r="AH11" s="61">
        <v>15759.580502287337</v>
      </c>
      <c r="AI11" s="61">
        <v>15722.280719611925</v>
      </c>
      <c r="AJ11" s="61">
        <v>14598.007619508982</v>
      </c>
      <c r="AK11" s="61">
        <v>4584.2462939139468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</row>
    <row r="12" spans="1:45" s="39" customFormat="1" x14ac:dyDescent="0.25">
      <c r="A12" s="13" t="s">
        <v>88</v>
      </c>
      <c r="B12" s="79">
        <v>0.51688273522240546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4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45" x14ac:dyDescent="0.25">
      <c r="A14" s="35" t="s">
        <v>89</v>
      </c>
      <c r="B14" s="76">
        <v>0.15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</sheetData>
  <pageMargins left="0.25" right="0.25" top="0.75" bottom="0.75" header="0.3" footer="0.3"/>
  <pageSetup paperSize="9" scale="6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данные</vt:lpstr>
      <vt:lpstr>доходы</vt:lpstr>
      <vt:lpstr>очередь 2</vt:lpstr>
      <vt:lpstr>инвестиции</vt:lpstr>
      <vt:lpstr>расходы</vt:lpstr>
      <vt:lpstr>кредит</vt:lpstr>
      <vt:lpstr>ДДС</vt:lpstr>
      <vt:lpstr>Прибыль</vt:lpstr>
      <vt:lpstr>NPV</vt:lpstr>
      <vt:lpstr>нач2</vt:lpstr>
      <vt:lpstr>NPV!Область_печати</vt:lpstr>
      <vt:lpstr>прод2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Елисеев</dc:creator>
  <cp:lastModifiedBy>Denis</cp:lastModifiedBy>
  <cp:lastPrinted>2013-06-20T12:06:43Z</cp:lastPrinted>
  <dcterms:created xsi:type="dcterms:W3CDTF">2013-05-28T18:06:49Z</dcterms:created>
  <dcterms:modified xsi:type="dcterms:W3CDTF">2017-03-27T12:03:16Z</dcterms:modified>
</cp:coreProperties>
</file>