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\OneDrive\BPBC.RU\!готовые модели продажа\"/>
    </mc:Choice>
  </mc:AlternateContent>
  <bookViews>
    <workbookView xWindow="0" yWindow="0" windowWidth="20400" windowHeight="7680"/>
  </bookViews>
  <sheets>
    <sheet name="Вводные" sheetId="1" r:id="rId1"/>
    <sheet name="Расчет" sheetId="2" r:id="rId2"/>
    <sheet name="Результат" sheetId="3" r:id="rId3"/>
    <sheet name="для диаграмм" sheetId="4" r:id="rId4"/>
  </sheets>
  <definedNames>
    <definedName name="ncf">OFFSET('для диаграмм'!$B$15,,,,года)</definedName>
    <definedName name="выручка">OFFSET('для диаграмм'!$B$13,,,,года)</definedName>
    <definedName name="года">'для диаграмм'!$A$10</definedName>
    <definedName name="даты">OFFSET('для диаграмм'!$B$11,,,,года)</definedName>
    <definedName name="инвестиции">OFFSET('для диаграмм'!$B$12,,,,года)</definedName>
    <definedName name="накопленный">OFFSET('для диаграмм'!$B$16,,,,года)</definedName>
    <definedName name="_xlnm.Print_Area" localSheetId="2">Результат!$B$1:$F$49</definedName>
    <definedName name="расходы">OFFSET('для диаграмм'!$B$14,,,,года)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A8" i="4" l="1"/>
  <c r="A3" i="4"/>
  <c r="A4" i="4"/>
  <c r="A5" i="4"/>
  <c r="A6" i="4"/>
  <c r="A7" i="4"/>
  <c r="A2" i="4"/>
  <c r="B10" i="4" l="1"/>
  <c r="C10" i="4" s="1"/>
  <c r="D10" i="4" s="1"/>
  <c r="E10" i="4" s="1"/>
  <c r="F10" i="4" l="1"/>
  <c r="G10" i="4" l="1"/>
  <c r="H10" i="4" l="1"/>
  <c r="I10" i="4" l="1"/>
  <c r="J10" i="4" l="1"/>
  <c r="K10" i="4" l="1"/>
  <c r="L10" i="4" l="1"/>
  <c r="M10" i="4" l="1"/>
  <c r="N10" i="4" l="1"/>
  <c r="O10" i="4" l="1"/>
  <c r="D12" i="4" l="1"/>
  <c r="G12" i="4"/>
  <c r="E12" i="4"/>
  <c r="C12" i="4"/>
  <c r="B12" i="4"/>
  <c r="F12" i="4"/>
  <c r="I12" i="4"/>
  <c r="H12" i="4"/>
  <c r="J12" i="4"/>
  <c r="N15" i="4"/>
  <c r="N11" i="4" s="1"/>
  <c r="M15" i="4"/>
  <c r="M11" i="4" s="1"/>
  <c r="K12" i="4"/>
  <c r="M13" i="4"/>
  <c r="O15" i="4"/>
  <c r="O11" i="4" s="1"/>
  <c r="O12" i="4"/>
  <c r="L12" i="4"/>
  <c r="M12" i="4"/>
  <c r="M14" i="4"/>
  <c r="N12" i="4"/>
  <c r="N13" i="4"/>
  <c r="N14" i="4"/>
  <c r="O14" i="4"/>
  <c r="O13" i="4"/>
  <c r="B3" i="4" l="1"/>
  <c r="B5" i="4"/>
  <c r="B4" i="4"/>
  <c r="C13" i="4" l="1"/>
  <c r="E13" i="4"/>
  <c r="G13" i="4"/>
  <c r="B8" i="4"/>
  <c r="B13" i="4"/>
  <c r="D13" i="4"/>
  <c r="F13" i="4"/>
  <c r="B7" i="4" l="1"/>
  <c r="B6" i="4" l="1"/>
  <c r="B2" i="4" l="1"/>
  <c r="H13" i="4" l="1"/>
  <c r="I13" i="4"/>
  <c r="J13" i="4"/>
  <c r="K13" i="4"/>
  <c r="L13" i="4"/>
  <c r="C4" i="4"/>
  <c r="C3" i="4"/>
  <c r="C5" i="4"/>
  <c r="C8" i="4"/>
  <c r="C7" i="4"/>
  <c r="C6" i="4"/>
  <c r="C2" i="4"/>
  <c r="B14" i="4" l="1"/>
  <c r="C15" i="4" l="1"/>
  <c r="C11" i="4" s="1"/>
  <c r="L14" i="4" l="1"/>
  <c r="C14" i="4" l="1"/>
  <c r="D14" i="4"/>
  <c r="E14" i="4"/>
  <c r="F14" i="4"/>
  <c r="G14" i="4"/>
  <c r="H14" i="4"/>
  <c r="I14" i="4"/>
  <c r="J14" i="4"/>
  <c r="K14" i="4"/>
  <c r="B15" i="4" l="1"/>
  <c r="D15" i="4"/>
  <c r="D11" i="4" s="1"/>
  <c r="E15" i="4"/>
  <c r="E11" i="4" s="1"/>
  <c r="F15" i="4"/>
  <c r="F11" i="4" s="1"/>
  <c r="G15" i="4"/>
  <c r="G11" i="4" s="1"/>
  <c r="H15" i="4"/>
  <c r="H11" i="4" s="1"/>
  <c r="I15" i="4"/>
  <c r="I11" i="4" s="1"/>
  <c r="J15" i="4"/>
  <c r="J11" i="4" s="1"/>
  <c r="K15" i="4"/>
  <c r="K11" i="4" s="1"/>
  <c r="L15" i="4"/>
  <c r="L11" i="4" s="1"/>
  <c r="B16" i="4" l="1"/>
  <c r="C16" i="4" s="1"/>
  <c r="D16" i="4" s="1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B11" i="4"/>
  <c r="A10" i="4"/>
</calcChain>
</file>

<file path=xl/sharedStrings.xml><?xml version="1.0" encoding="utf-8"?>
<sst xmlns="http://schemas.openxmlformats.org/spreadsheetml/2006/main" count="170" uniqueCount="101">
  <si>
    <t>Проект</t>
  </si>
  <si>
    <t>Типы помещений</t>
  </si>
  <si>
    <t xml:space="preserve">Другие </t>
  </si>
  <si>
    <t>Студия</t>
  </si>
  <si>
    <t>1-комн.квартиры</t>
  </si>
  <si>
    <t>2-комн.квартиры</t>
  </si>
  <si>
    <t>3-комн.квартиры</t>
  </si>
  <si>
    <t>Парковка, м-места</t>
  </si>
  <si>
    <t>Кладовка</t>
  </si>
  <si>
    <t>Средняя площадь, кв. м</t>
  </si>
  <si>
    <t>Число, ед.</t>
  </si>
  <si>
    <t>Всего площадь, кв.м</t>
  </si>
  <si>
    <t>Старт</t>
  </si>
  <si>
    <t>Цена покупки, руб./кв. м</t>
  </si>
  <si>
    <t>Итого затраты на покупку, тыс. руб.</t>
  </si>
  <si>
    <t>СУММА</t>
  </si>
  <si>
    <t>Всего квартиры</t>
  </si>
  <si>
    <t>Всего прочие</t>
  </si>
  <si>
    <t>Старт продаж</t>
  </si>
  <si>
    <t>Динамика продаж, ед./мес.</t>
  </si>
  <si>
    <t>Финиш продаж</t>
  </si>
  <si>
    <t>Старт. цена, руб./кв.м</t>
  </si>
  <si>
    <t>Цена на финише продаж, руб./кв.м</t>
  </si>
  <si>
    <t>Срок продаж, мес.</t>
  </si>
  <si>
    <t>Итого выручка от продажи, тыс. руб.</t>
  </si>
  <si>
    <t>Расходы</t>
  </si>
  <si>
    <t>Показатели</t>
  </si>
  <si>
    <t>Сумма</t>
  </si>
  <si>
    <t>Реализация, ед.</t>
  </si>
  <si>
    <t>Остаток, ед.</t>
  </si>
  <si>
    <t>Затраты на приобретение, тыс. руб.</t>
  </si>
  <si>
    <t>Цена, руб./кв. м</t>
  </si>
  <si>
    <t>Выручка от продаж, тыс. руб.</t>
  </si>
  <si>
    <t>Себестоимость проданных, тыс. руб.</t>
  </si>
  <si>
    <t>Прочие расходы, тыс. руб.</t>
  </si>
  <si>
    <t>Реклама</t>
  </si>
  <si>
    <t>от цены продажи</t>
  </si>
  <si>
    <t>тыс. руб./мес.</t>
  </si>
  <si>
    <t>Налогооблагаемая прибыль, тыс. руб.</t>
  </si>
  <si>
    <t>Налог на прибыль, тыс. руб.</t>
  </si>
  <si>
    <t>Валовая прибыль, тыс. руб.</t>
  </si>
  <si>
    <t>Налог на прибыль</t>
  </si>
  <si>
    <t>Чистая прибыль, тыс. руб.</t>
  </si>
  <si>
    <t>Чистый поток денежных средств, тыс. руб.</t>
  </si>
  <si>
    <t>Финансирование</t>
  </si>
  <si>
    <t>Доля собственных средств</t>
  </si>
  <si>
    <t>Собственные средства, тыс. руб.</t>
  </si>
  <si>
    <t>Кредит, тыс. руб.</t>
  </si>
  <si>
    <t>Ставка по кредиту, %</t>
  </si>
  <si>
    <t>Льготный период, мес.</t>
  </si>
  <si>
    <t>Срок, мес.</t>
  </si>
  <si>
    <t>Проверка</t>
  </si>
  <si>
    <t>Кредит</t>
  </si>
  <si>
    <t>Платежи по кредиту</t>
  </si>
  <si>
    <t>возврат основного долга</t>
  </si>
  <si>
    <t>проценты</t>
  </si>
  <si>
    <t>Долг на конец</t>
  </si>
  <si>
    <t>Проценты по кредиту, тыс. руб.</t>
  </si>
  <si>
    <t>Баланс денежных средств, тыс. руб.</t>
  </si>
  <si>
    <t>Остаток д/с на конец периода</t>
  </si>
  <si>
    <t>Собственные средства</t>
  </si>
  <si>
    <t>Рентабельность продаж, %</t>
  </si>
  <si>
    <t>Валовая прибыль от продажи, тыс. руб.</t>
  </si>
  <si>
    <t>IRR, %</t>
  </si>
  <si>
    <t>Рентабельность собственного капитала (RoE)</t>
  </si>
  <si>
    <t>Старт проекта</t>
  </si>
  <si>
    <t>Срок проекта, мес.</t>
  </si>
  <si>
    <t>Сроки</t>
  </si>
  <si>
    <t>Экономика</t>
  </si>
  <si>
    <t>Выручка от реализации</t>
  </si>
  <si>
    <t>Маржа по валовой прибыли, %</t>
  </si>
  <si>
    <t>тыс. руб.</t>
  </si>
  <si>
    <t>Инвестиции в покупку</t>
  </si>
  <si>
    <t>Валовая прибыль</t>
  </si>
  <si>
    <t>Проценты</t>
  </si>
  <si>
    <t>Чистая прибыль</t>
  </si>
  <si>
    <t>Маржа по чистой прибыли, %</t>
  </si>
  <si>
    <t>Дисконтированный поток д/с (DCF), тыс. руб.</t>
  </si>
  <si>
    <t>Рентабельность инвестиций (RoI)</t>
  </si>
  <si>
    <t>Рентабельность собств. капитала (RoE)</t>
  </si>
  <si>
    <t>Риэлторы, брокеры</t>
  </si>
  <si>
    <t>Структура доходов</t>
  </si>
  <si>
    <t>Инвестиции</t>
  </si>
  <si>
    <t>Выручка</t>
  </si>
  <si>
    <t>NCF</t>
  </si>
  <si>
    <t>Накопленный NCF</t>
  </si>
  <si>
    <t>ТЭП</t>
  </si>
  <si>
    <t>Жилая площадь, кв. м</t>
  </si>
  <si>
    <t>Число квартир всего, шт.</t>
  </si>
  <si>
    <t>Прочая площадь, кв. м</t>
  </si>
  <si>
    <t>Машиноместа, шт.</t>
  </si>
  <si>
    <t>Комиссии риэлторам</t>
  </si>
  <si>
    <t>на приобретение</t>
  </si>
  <si>
    <t>оплата процентов по кредиту</t>
  </si>
  <si>
    <t>Динамика цены, % в месяц (базовый индекс)</t>
  </si>
  <si>
    <t>Ожидаемая доходность собственного капитала</t>
  </si>
  <si>
    <t>Ставка дисконтирования (WACC)</t>
  </si>
  <si>
    <t>Изменяемые параметры</t>
  </si>
  <si>
    <t>Расчетные значения</t>
  </si>
  <si>
    <t>ОК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</si>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</sst>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 Light"/>
      <family val="2"/>
      <charset val="204"/>
      <scheme val="major"/>
    </font>
    <font>
      <sz val="20"/>
      <color theme="1"/>
      <name val="Calibri Light"/>
      <family val="2"/>
      <charset val="204"/>
      <scheme val="maj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0"/>
      <name val="Calibri Light"/>
      <family val="2"/>
      <charset val="204"/>
      <scheme val="major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6"/>
      <color theme="1"/>
      <name val="Calibri Light"/>
      <family val="2"/>
      <charset val="204"/>
      <scheme val="major"/>
    </font>
    <font>
      <i/>
      <sz val="10"/>
      <color theme="0" tint="-0.49998474074526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26"/>
      <color rgb="FF0070C0"/>
      <name val="Calibri Light"/>
      <family val="2"/>
      <charset val="204"/>
      <scheme val="major"/>
    </font>
    <font>
      <sz val="10"/>
      <color rgb="FF0070C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8" tint="0.79998168889431442"/>
      </right>
      <top/>
      <bottom/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  <border>
      <left style="thin">
        <color theme="8" tint="0.79998168889431442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0" fillId="4" borderId="0" xfId="0" applyFill="1"/>
    <xf numFmtId="0" fontId="5" fillId="0" borderId="0" xfId="0" applyFont="1"/>
    <xf numFmtId="17" fontId="0" fillId="0" borderId="0" xfId="0" applyNumberFormat="1"/>
    <xf numFmtId="17" fontId="7" fillId="0" borderId="0" xfId="0" applyNumberFormat="1" applyFont="1"/>
    <xf numFmtId="0" fontId="8" fillId="2" borderId="1" xfId="0" applyFont="1" applyFill="1" applyBorder="1" applyAlignment="1">
      <alignment vertical="top"/>
    </xf>
    <xf numFmtId="3" fontId="0" fillId="0" borderId="0" xfId="0" applyNumberFormat="1"/>
    <xf numFmtId="3" fontId="0" fillId="4" borderId="0" xfId="0" applyNumberFormat="1" applyFill="1"/>
    <xf numFmtId="0" fontId="0" fillId="0" borderId="0" xfId="0" applyBorder="1"/>
    <xf numFmtId="0" fontId="0" fillId="4" borderId="4" xfId="0" applyFill="1" applyBorder="1"/>
    <xf numFmtId="3" fontId="0" fillId="4" borderId="4" xfId="0" applyNumberFormat="1" applyFill="1" applyBorder="1"/>
    <xf numFmtId="0" fontId="0" fillId="0" borderId="0" xfId="0" applyFill="1"/>
    <xf numFmtId="3" fontId="0" fillId="0" borderId="0" xfId="0" applyNumberFormat="1" applyFill="1"/>
    <xf numFmtId="0" fontId="3" fillId="0" borderId="0" xfId="0" applyFont="1" applyFill="1"/>
    <xf numFmtId="3" fontId="3" fillId="0" borderId="0" xfId="0" applyNumberFormat="1" applyFont="1" applyFill="1"/>
    <xf numFmtId="9" fontId="0" fillId="0" borderId="0" xfId="1" applyFont="1"/>
    <xf numFmtId="0" fontId="3" fillId="3" borderId="5" xfId="0" applyFont="1" applyFill="1" applyBorder="1"/>
    <xf numFmtId="164" fontId="3" fillId="3" borderId="5" xfId="0" applyNumberFormat="1" applyFont="1" applyFill="1" applyBorder="1"/>
    <xf numFmtId="165" fontId="3" fillId="3" borderId="5" xfId="0" applyNumberFormat="1" applyFont="1" applyFill="1" applyBorder="1"/>
    <xf numFmtId="3" fontId="3" fillId="3" borderId="5" xfId="0" applyNumberFormat="1" applyFont="1" applyFill="1" applyBorder="1"/>
    <xf numFmtId="0" fontId="3" fillId="5" borderId="6" xfId="0" applyFont="1" applyFill="1" applyBorder="1"/>
    <xf numFmtId="3" fontId="3" fillId="5" borderId="6" xfId="0" applyNumberFormat="1" applyFont="1" applyFill="1" applyBorder="1"/>
    <xf numFmtId="165" fontId="3" fillId="5" borderId="6" xfId="0" applyNumberFormat="1" applyFont="1" applyFill="1" applyBorder="1"/>
    <xf numFmtId="0" fontId="0" fillId="5" borderId="6" xfId="0" applyFill="1" applyBorder="1"/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horizontal="right" vertical="top" wrapText="1"/>
    </xf>
    <xf numFmtId="0" fontId="8" fillId="2" borderId="9" xfId="0" applyFont="1" applyFill="1" applyBorder="1" applyAlignment="1">
      <alignment horizontal="right" vertical="top" wrapText="1"/>
    </xf>
    <xf numFmtId="0" fontId="12" fillId="0" borderId="0" xfId="0" applyFont="1"/>
    <xf numFmtId="0" fontId="0" fillId="0" borderId="0" xfId="0" applyAlignment="1">
      <alignment vertical="center"/>
    </xf>
    <xf numFmtId="0" fontId="9" fillId="0" borderId="10" xfId="0" applyFont="1" applyFill="1" applyBorder="1"/>
    <xf numFmtId="164" fontId="9" fillId="0" borderId="10" xfId="0" applyNumberFormat="1" applyFont="1" applyFill="1" applyBorder="1"/>
    <xf numFmtId="165" fontId="0" fillId="0" borderId="10" xfId="0" applyNumberFormat="1" applyFill="1" applyBorder="1"/>
    <xf numFmtId="3" fontId="9" fillId="0" borderId="10" xfId="0" applyNumberFormat="1" applyFont="1" applyFill="1" applyBorder="1"/>
    <xf numFmtId="17" fontId="9" fillId="0" borderId="10" xfId="0" applyNumberFormat="1" applyFont="1" applyBorder="1" applyAlignment="1">
      <alignment vertical="center"/>
    </xf>
    <xf numFmtId="1" fontId="0" fillId="0" borderId="10" xfId="0" applyNumberFormat="1" applyBorder="1"/>
    <xf numFmtId="17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/>
    <xf numFmtId="166" fontId="9" fillId="0" borderId="10" xfId="0" applyNumberFormat="1" applyFont="1" applyBorder="1"/>
    <xf numFmtId="3" fontId="10" fillId="0" borderId="10" xfId="0" applyNumberFormat="1" applyFont="1" applyBorder="1"/>
    <xf numFmtId="3" fontId="11" fillId="0" borderId="10" xfId="0" applyNumberFormat="1" applyFont="1" applyBorder="1"/>
    <xf numFmtId="0" fontId="9" fillId="0" borderId="11" xfId="0" applyFont="1" applyFill="1" applyBorder="1"/>
    <xf numFmtId="164" fontId="9" fillId="0" borderId="11" xfId="0" applyNumberFormat="1" applyFont="1" applyFill="1" applyBorder="1"/>
    <xf numFmtId="165" fontId="0" fillId="0" borderId="11" xfId="0" applyNumberFormat="1" applyFill="1" applyBorder="1"/>
    <xf numFmtId="3" fontId="9" fillId="0" borderId="11" xfId="0" applyNumberFormat="1" applyFont="1" applyFill="1" applyBorder="1"/>
    <xf numFmtId="17" fontId="9" fillId="0" borderId="11" xfId="0" applyNumberFormat="1" applyFont="1" applyBorder="1" applyAlignment="1">
      <alignment vertical="center"/>
    </xf>
    <xf numFmtId="1" fontId="0" fillId="0" borderId="11" xfId="0" applyNumberFormat="1" applyBorder="1"/>
    <xf numFmtId="17" fontId="0" fillId="0" borderId="11" xfId="0" applyNumberFormat="1" applyFont="1" applyBorder="1" applyAlignment="1">
      <alignment vertical="center"/>
    </xf>
    <xf numFmtId="3" fontId="9" fillId="0" borderId="11" xfId="0" applyNumberFormat="1" applyFont="1" applyBorder="1"/>
    <xf numFmtId="166" fontId="9" fillId="0" borderId="11" xfId="0" applyNumberFormat="1" applyFont="1" applyBorder="1"/>
    <xf numFmtId="0" fontId="9" fillId="0" borderId="12" xfId="0" applyFont="1" applyFill="1" applyBorder="1"/>
    <xf numFmtId="164" fontId="9" fillId="0" borderId="12" xfId="0" applyNumberFormat="1" applyFont="1" applyFill="1" applyBorder="1"/>
    <xf numFmtId="165" fontId="0" fillId="0" borderId="12" xfId="0" applyNumberFormat="1" applyFill="1" applyBorder="1"/>
    <xf numFmtId="3" fontId="9" fillId="0" borderId="12" xfId="0" applyNumberFormat="1" applyFont="1" applyFill="1" applyBorder="1"/>
    <xf numFmtId="17" fontId="9" fillId="0" borderId="12" xfId="0" applyNumberFormat="1" applyFont="1" applyBorder="1" applyAlignment="1">
      <alignment vertical="center"/>
    </xf>
    <xf numFmtId="1" fontId="0" fillId="0" borderId="12" xfId="0" applyNumberFormat="1" applyBorder="1"/>
    <xf numFmtId="17" fontId="0" fillId="0" borderId="12" xfId="0" applyNumberFormat="1" applyFont="1" applyBorder="1" applyAlignment="1">
      <alignment vertical="center"/>
    </xf>
    <xf numFmtId="3" fontId="9" fillId="0" borderId="12" xfId="0" applyNumberFormat="1" applyFont="1" applyBorder="1"/>
    <xf numFmtId="166" fontId="9" fillId="0" borderId="12" xfId="0" applyNumberFormat="1" applyFont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3" fontId="3" fillId="3" borderId="3" xfId="0" applyNumberFormat="1" applyFont="1" applyFill="1" applyBorder="1"/>
    <xf numFmtId="3" fontId="11" fillId="3" borderId="3" xfId="0" applyNumberFormat="1" applyFont="1" applyFill="1" applyBorder="1"/>
    <xf numFmtId="166" fontId="9" fillId="0" borderId="10" xfId="1" applyNumberFormat="1" applyFont="1" applyBorder="1"/>
    <xf numFmtId="166" fontId="9" fillId="0" borderId="11" xfId="1" applyNumberFormat="1" applyFont="1" applyBorder="1"/>
    <xf numFmtId="166" fontId="9" fillId="0" borderId="12" xfId="1" applyNumberFormat="1" applyFont="1" applyBorder="1"/>
    <xf numFmtId="0" fontId="0" fillId="0" borderId="10" xfId="0" applyBorder="1" applyAlignment="1">
      <alignment vertical="center" wrapText="1"/>
    </xf>
    <xf numFmtId="0" fontId="0" fillId="0" borderId="12" xfId="0" applyBorder="1"/>
    <xf numFmtId="0" fontId="4" fillId="2" borderId="7" xfId="0" applyFont="1" applyFill="1" applyBorder="1" applyAlignment="1">
      <alignment horizontal="right" vertical="top"/>
    </xf>
    <xf numFmtId="17" fontId="4" fillId="2" borderId="7" xfId="0" applyNumberFormat="1" applyFont="1" applyFill="1" applyBorder="1" applyAlignment="1">
      <alignment vertical="top"/>
    </xf>
    <xf numFmtId="0" fontId="13" fillId="0" borderId="0" xfId="0" applyFont="1"/>
    <xf numFmtId="1" fontId="9" fillId="0" borderId="10" xfId="0" applyNumberFormat="1" applyFont="1" applyBorder="1"/>
    <xf numFmtId="10" fontId="9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9" fontId="9" fillId="0" borderId="12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8" fillId="2" borderId="8" xfId="0" applyFont="1" applyFill="1" applyBorder="1" applyAlignment="1">
      <alignment horizontal="right" vertical="top" wrapText="1"/>
    </xf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9" fontId="11" fillId="0" borderId="10" xfId="1" applyFont="1" applyBorder="1"/>
    <xf numFmtId="9" fontId="3" fillId="3" borderId="3" xfId="1" applyFont="1" applyFill="1" applyBorder="1"/>
    <xf numFmtId="9" fontId="3" fillId="3" borderId="5" xfId="1" applyFont="1" applyFill="1" applyBorder="1"/>
    <xf numFmtId="9" fontId="3" fillId="5" borderId="6" xfId="1" applyFont="1" applyFill="1" applyBorder="1"/>
    <xf numFmtId="0" fontId="2" fillId="6" borderId="0" xfId="0" applyFont="1" applyFill="1"/>
    <xf numFmtId="0" fontId="0" fillId="6" borderId="0" xfId="0" applyFill="1"/>
    <xf numFmtId="0" fontId="3" fillId="4" borderId="14" xfId="0" applyFont="1" applyFill="1" applyBorder="1"/>
    <xf numFmtId="3" fontId="3" fillId="4" borderId="15" xfId="0" applyNumberFormat="1" applyFont="1" applyFill="1" applyBorder="1"/>
    <xf numFmtId="3" fontId="3" fillId="4" borderId="16" xfId="0" applyNumberFormat="1" applyFont="1" applyFill="1" applyBorder="1"/>
    <xf numFmtId="9" fontId="3" fillId="4" borderId="15" xfId="1" applyFont="1" applyFill="1" applyBorder="1"/>
    <xf numFmtId="0" fontId="0" fillId="0" borderId="15" xfId="0" applyBorder="1"/>
    <xf numFmtId="0" fontId="0" fillId="0" borderId="16" xfId="0" applyBorder="1"/>
    <xf numFmtId="0" fontId="3" fillId="4" borderId="17" xfId="0" applyFont="1" applyFill="1" applyBorder="1"/>
    <xf numFmtId="9" fontId="3" fillId="4" borderId="18" xfId="1" applyFont="1" applyFill="1" applyBorder="1"/>
    <xf numFmtId="0" fontId="0" fillId="0" borderId="18" xfId="0" applyBorder="1"/>
    <xf numFmtId="0" fontId="0" fillId="0" borderId="19" xfId="0" applyBorder="1"/>
    <xf numFmtId="0" fontId="0" fillId="0" borderId="14" xfId="0" applyBorder="1" applyAlignment="1">
      <alignment horizontal="right"/>
    </xf>
    <xf numFmtId="3" fontId="0" fillId="0" borderId="15" xfId="0" applyNumberFormat="1" applyBorder="1"/>
    <xf numFmtId="0" fontId="3" fillId="0" borderId="14" xfId="0" applyFont="1" applyBorder="1" applyAlignment="1">
      <alignment horizontal="right"/>
    </xf>
    <xf numFmtId="3" fontId="3" fillId="0" borderId="15" xfId="0" applyNumberFormat="1" applyFont="1" applyBorder="1"/>
    <xf numFmtId="3" fontId="3" fillId="0" borderId="16" xfId="0" applyNumberFormat="1" applyFont="1" applyBorder="1"/>
    <xf numFmtId="0" fontId="0" fillId="0" borderId="14" xfId="0" applyBorder="1"/>
    <xf numFmtId="0" fontId="0" fillId="4" borderId="15" xfId="0" applyFill="1" applyBorder="1"/>
    <xf numFmtId="0" fontId="0" fillId="4" borderId="16" xfId="0" applyFill="1" applyBorder="1"/>
    <xf numFmtId="3" fontId="0" fillId="0" borderId="16" xfId="0" applyNumberFormat="1" applyBorder="1"/>
    <xf numFmtId="3" fontId="0" fillId="0" borderId="15" xfId="0" applyNumberFormat="1" applyFont="1" applyBorder="1"/>
    <xf numFmtId="0" fontId="3" fillId="0" borderId="14" xfId="0" applyFont="1" applyBorder="1"/>
    <xf numFmtId="0" fontId="14" fillId="0" borderId="14" xfId="0" applyFont="1" applyBorder="1" applyAlignment="1">
      <alignment horizontal="right"/>
    </xf>
    <xf numFmtId="3" fontId="15" fillId="0" borderId="15" xfId="0" applyNumberFormat="1" applyFont="1" applyBorder="1"/>
    <xf numFmtId="3" fontId="14" fillId="0" borderId="15" xfId="0" applyNumberFormat="1" applyFont="1" applyBorder="1"/>
    <xf numFmtId="3" fontId="14" fillId="0" borderId="16" xfId="0" applyNumberFormat="1" applyFont="1" applyBorder="1"/>
    <xf numFmtId="3" fontId="3" fillId="4" borderId="18" xfId="0" applyNumberFormat="1" applyFont="1" applyFill="1" applyBorder="1"/>
    <xf numFmtId="3" fontId="3" fillId="4" borderId="19" xfId="0" applyNumberFormat="1" applyFont="1" applyFill="1" applyBorder="1"/>
    <xf numFmtId="17" fontId="0" fillId="4" borderId="0" xfId="0" applyNumberFormat="1" applyFill="1"/>
    <xf numFmtId="0" fontId="16" fillId="4" borderId="0" xfId="0" applyFont="1" applyFill="1"/>
    <xf numFmtId="9" fontId="16" fillId="4" borderId="0" xfId="1" applyFont="1" applyFill="1"/>
    <xf numFmtId="0" fontId="0" fillId="4" borderId="4" xfId="0" applyFill="1" applyBorder="1" applyAlignment="1">
      <alignment vertical="center" wrapText="1"/>
    </xf>
    <xf numFmtId="0" fontId="2" fillId="6" borderId="0" xfId="0" applyFont="1" applyFill="1" applyAlignment="1">
      <alignment horizontal="right"/>
    </xf>
    <xf numFmtId="3" fontId="14" fillId="4" borderId="0" xfId="0" applyNumberFormat="1" applyFont="1" applyFill="1"/>
    <xf numFmtId="0" fontId="14" fillId="4" borderId="0" xfId="0" applyFont="1" applyFill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4" borderId="4" xfId="0" applyFont="1" applyFill="1" applyBorder="1"/>
    <xf numFmtId="3" fontId="17" fillId="0" borderId="15" xfId="0" applyNumberFormat="1" applyFont="1" applyBorder="1"/>
    <xf numFmtId="0" fontId="0" fillId="0" borderId="10" xfId="0" applyBorder="1"/>
    <xf numFmtId="0" fontId="0" fillId="0" borderId="11" xfId="0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0" fillId="0" borderId="11" xfId="0" applyBorder="1"/>
    <xf numFmtId="166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17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2" borderId="9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6" fillId="4" borderId="4" xfId="0" applyFont="1" applyFill="1" applyBorder="1"/>
    <xf numFmtId="9" fontId="16" fillId="4" borderId="4" xfId="1" applyFont="1" applyFill="1" applyBorder="1"/>
    <xf numFmtId="17" fontId="18" fillId="0" borderId="2" xfId="0" applyNumberFormat="1" applyFont="1" applyBorder="1" applyAlignment="1">
      <alignment horizontal="center" vertical="center"/>
    </xf>
    <xf numFmtId="9" fontId="18" fillId="0" borderId="2" xfId="1" applyFont="1" applyBorder="1" applyAlignment="1">
      <alignment horizontal="center" vertical="center"/>
    </xf>
    <xf numFmtId="0" fontId="19" fillId="0" borderId="0" xfId="0" applyFont="1"/>
    <xf numFmtId="1" fontId="9" fillId="0" borderId="11" xfId="0" applyNumberFormat="1" applyFont="1" applyBorder="1"/>
    <xf numFmtId="1" fontId="9" fillId="0" borderId="12" xfId="0" applyNumberFormat="1" applyFont="1" applyBorder="1"/>
    <xf numFmtId="1" fontId="3" fillId="3" borderId="3" xfId="0" applyNumberFormat="1" applyFont="1" applyFill="1" applyBorder="1"/>
    <xf numFmtId="0" fontId="4" fillId="2" borderId="2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6" fontId="11" fillId="0" borderId="2" xfId="1" applyNumberFormat="1" applyFont="1" applyBorder="1" applyAlignment="1">
      <alignment horizontal="center" vertical="center"/>
    </xf>
    <xf numFmtId="166" fontId="0" fillId="4" borderId="0" xfId="1" applyNumberFormat="1" applyFont="1" applyFill="1"/>
    <xf numFmtId="166" fontId="0" fillId="0" borderId="0" xfId="1" applyNumberFormat="1" applyFont="1"/>
    <xf numFmtId="166" fontId="0" fillId="4" borderId="4" xfId="1" applyNumberFormat="1" applyFont="1" applyFill="1" applyBorder="1" applyAlignment="1">
      <alignment vertical="center"/>
    </xf>
    <xf numFmtId="17" fontId="20" fillId="0" borderId="2" xfId="0" applyNumberFormat="1" applyFont="1" applyBorder="1" applyAlignment="1">
      <alignment horizontal="center" vertical="center"/>
    </xf>
    <xf numFmtId="17" fontId="21" fillId="0" borderId="2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vertical="top"/>
    </xf>
    <xf numFmtId="0" fontId="6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Структура выручки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83-4C08-876B-66EECAF7A6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83-4C08-876B-66EECAF7A6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83-4C08-876B-66EECAF7A6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83-4C08-876B-66EECAF7A6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83-4C08-876B-66EECAF7A6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83-4C08-876B-66EECAF7A6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383-4C08-876B-66EECAF7A664}"/>
              </c:ext>
            </c:extLst>
          </c:dPt>
          <c:dLbls>
            <c:dLbl>
              <c:idx val="0"/>
              <c:layout>
                <c:manualLayout>
                  <c:x val="0.10277777777777777"/>
                  <c:y val="-5.09259259259259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83-4C08-876B-66EECAF7A664}"/>
                </c:ext>
              </c:extLst>
            </c:dLbl>
            <c:dLbl>
              <c:idx val="1"/>
              <c:layout>
                <c:manualLayout>
                  <c:x val="0.13611111111111102"/>
                  <c:y val="-4.62962962962962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83-4C08-876B-66EECAF7A664}"/>
                </c:ext>
              </c:extLst>
            </c:dLbl>
            <c:dLbl>
              <c:idx val="2"/>
              <c:layout>
                <c:manualLayout>
                  <c:x val="-0.17222222222222222"/>
                  <c:y val="5.5555555555555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83-4C08-876B-66EECAF7A664}"/>
                </c:ext>
              </c:extLst>
            </c:dLbl>
            <c:dLbl>
              <c:idx val="3"/>
              <c:layout>
                <c:manualLayout>
                  <c:x val="-0.12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83-4C08-876B-66EECAF7A664}"/>
                </c:ext>
              </c:extLst>
            </c:dLbl>
            <c:dLbl>
              <c:idx val="4"/>
              <c:layout>
                <c:manualLayout>
                  <c:x val="-0.17215786845231024"/>
                  <c:y val="-7.03912235689640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83-4C08-876B-66EECAF7A664}"/>
                </c:ext>
              </c:extLst>
            </c:dLbl>
            <c:dLbl>
              <c:idx val="5"/>
              <c:layout>
                <c:manualLayout>
                  <c:x val="-2.2222222222222223E-2"/>
                  <c:y val="-9.7222222222222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83-4C08-876B-66EECAF7A664}"/>
                </c:ext>
              </c:extLst>
            </c:dLbl>
            <c:dLbl>
              <c:idx val="6"/>
              <c:layout>
                <c:manualLayout>
                  <c:x val="8.0555555555555561E-2"/>
                  <c:y val="-0.101851851851851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83-4C08-876B-66EECAF7A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'для диаграмм'!$A$2:$A$8</c:f>
              <c:strCache>
                <c:ptCount val="7"/>
                <c:pt idx="0">
                  <c:v>Студия</c:v>
                </c:pt>
                <c:pt idx="1">
                  <c:v>1-комн.квартиры</c:v>
                </c:pt>
                <c:pt idx="2">
                  <c:v>2-комн.квартиры</c:v>
                </c:pt>
                <c:pt idx="3">
                  <c:v>3-комн.квартиры</c:v>
                </c:pt>
                <c:pt idx="4">
                  <c:v>Парковка, м-места</c:v>
                </c:pt>
                <c:pt idx="5">
                  <c:v>Кладовка</c:v>
                </c:pt>
                <c:pt idx="6">
                  <c:v>Другие </c:v>
                </c:pt>
              </c:strCache>
            </c:strRef>
          </c:cat>
          <c:val>
            <c:numRef>
              <c:f>'для диаграмм'!$B$2:$B$8</c:f>
              <c:numCache>
                <c:formatCode>#,##0</c:formatCode>
                <c:ptCount val="7"/>
                <c:pt idx="0">
                  <c:v>81322.5</c:v>
                </c:pt>
                <c:pt idx="1">
                  <c:v>210240</c:v>
                </c:pt>
                <c:pt idx="2">
                  <c:v>283800</c:v>
                </c:pt>
                <c:pt idx="3">
                  <c:v>92565</c:v>
                </c:pt>
                <c:pt idx="4">
                  <c:v>13062.5</c:v>
                </c:pt>
                <c:pt idx="5">
                  <c:v>16981.25</c:v>
                </c:pt>
                <c:pt idx="6">
                  <c:v>33962.5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83-4C08-876B-66EECAF7A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Движение денежных средств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'для диаграмм'!$A$12</c:f>
              <c:strCache>
                <c:ptCount val="1"/>
                <c:pt idx="0">
                  <c:v>Инвестиции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[0]!даты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[0]!инвестиции</c:f>
              <c:numCache>
                <c:formatCode>#,##0</c:formatCode>
                <c:ptCount val="3"/>
                <c:pt idx="0">
                  <c:v>-458.25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6-4BBF-906E-95F3678402F4}"/>
            </c:ext>
          </c:extLst>
        </c:ser>
        <c:ser>
          <c:idx val="1"/>
          <c:order val="1"/>
          <c:tx>
            <c:strRef>
              <c:f>'для диаграмм'!$A$13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[0]!даты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[0]!выручка</c:f>
              <c:numCache>
                <c:formatCode>#,##0</c:formatCode>
                <c:ptCount val="3"/>
                <c:pt idx="0">
                  <c:v>289.20375000000001</c:v>
                </c:pt>
                <c:pt idx="1">
                  <c:v>408.74599999999998</c:v>
                </c:pt>
                <c:pt idx="2">
                  <c:v>33.984000000000002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6-4BBF-906E-95F3678402F4}"/>
            </c:ext>
          </c:extLst>
        </c:ser>
        <c:ser>
          <c:idx val="2"/>
          <c:order val="2"/>
          <c:tx>
            <c:strRef>
              <c:f>'для диаграмм'!$A$14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80-4E99-A834-FFD0EA9003D6}"/>
                </c:ext>
              </c:extLst>
            </c:dLbl>
            <c:dLbl>
              <c:idx val="1"/>
              <c:layout>
                <c:manualLayout>
                  <c:x val="0"/>
                  <c:y val="0.10648221055701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80-4E99-A834-FFD0EA9003D6}"/>
                </c:ext>
              </c:extLst>
            </c:dLbl>
            <c:dLbl>
              <c:idx val="2"/>
              <c:layout>
                <c:manualLayout>
                  <c:x val="0"/>
                  <c:y val="8.33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80-4E99-A834-FFD0EA900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[0]!даты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[0]!расходы</c:f>
              <c:numCache>
                <c:formatCode>#,##0</c:formatCode>
                <c:ptCount val="3"/>
                <c:pt idx="0">
                  <c:v>-52.607093875896567</c:v>
                </c:pt>
                <c:pt idx="1">
                  <c:v>-59.406525480869924</c:v>
                </c:pt>
                <c:pt idx="2">
                  <c:v>-4.5066523156068792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D6-4BBF-906E-95F3678402F4}"/>
            </c:ext>
          </c:extLst>
        </c:ser>
        <c:ser>
          <c:idx val="3"/>
          <c:order val="3"/>
          <c:tx>
            <c:strRef>
              <c:f>'для диаграмм'!$A$15</c:f>
              <c:strCache>
                <c:ptCount val="1"/>
                <c:pt idx="0">
                  <c:v>NCF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[0]!даты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[0]!ncf</c:f>
              <c:numCache>
                <c:formatCode>#,##0</c:formatCode>
                <c:ptCount val="3"/>
                <c:pt idx="0">
                  <c:v>-221.65299999999999</c:v>
                </c:pt>
                <c:pt idx="1">
                  <c:v>349.339</c:v>
                </c:pt>
                <c:pt idx="2">
                  <c:v>29.477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D6-4BBF-906E-95F367840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438576"/>
        <c:axId val="398012752"/>
      </c:barChart>
      <c:lineChart>
        <c:grouping val="stacked"/>
        <c:varyColors val="0"/>
        <c:ser>
          <c:idx val="4"/>
          <c:order val="4"/>
          <c:tx>
            <c:strRef>
              <c:f>'для диаграмм'!$A$16</c:f>
              <c:strCache>
                <c:ptCount val="1"/>
                <c:pt idx="0">
                  <c:v>Накопленный NCF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80-4E99-A834-FFD0EA900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[0]!даты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[0]!накопленный</c:f>
              <c:numCache>
                <c:formatCode>#,##0</c:formatCode>
                <c:ptCount val="3"/>
                <c:pt idx="0">
                  <c:v>-221.65299999999999</c:v>
                </c:pt>
                <c:pt idx="1">
                  <c:v>127.68600000000001</c:v>
                </c:pt>
                <c:pt idx="2">
                  <c:v>157.16300000000001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D6-4BBF-906E-95F367840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438576"/>
        <c:axId val="398012752"/>
      </c:lineChart>
      <c:catAx>
        <c:axId val="71243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8012752"/>
        <c:crosses val="autoZero"/>
        <c:auto val="1"/>
        <c:lblAlgn val="ctr"/>
        <c:lblOffset val="100"/>
        <c:noMultiLvlLbl val="0"/>
      </c:catAx>
      <c:valAx>
        <c:axId val="3980127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1243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243416</xdr:colOff>
      <xdr:row>19</xdr:row>
      <xdr:rowOff>74083</xdr:rowOff>
    </xdr:from>
    <xdr:to>
      <xdr:col>4</xdr:col>
      <xdr:colOff>1301751</xdr:colOff>
      <xdr:row>34</xdr:row>
      <xdr:rowOff>42333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172E4D7-A607-4FE5-9FC4-062B553F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243418</xdr:colOff>
      <xdr:row>34</xdr:row>
      <xdr:rowOff>1</xdr:rowOff>
    </xdr:from>
    <xdr:to>
      <xdr:col>4</xdr:col>
      <xdr:colOff>1312335</xdr:colOff>
      <xdr:row>48</xdr:row>
      <xdr:rowOff>76201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FF7A9A8-09A6-411A-AAFC-6BD539024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tabSelected="1" topLeftCell="B1" zoomScale="90" zoomScaleNormal="90" workbookViewId="0">
      <selection activeCell="C1" sqref="C1"/>
    </sheetView>
  </sheetViews>
  <sheetFormatPr defaultRowHeight="15" x14ac:dyDescent="0.25"/>
  <cols>
    <col min="1" max="1" width="8.28515625" hidden="1" customWidth="1"/>
    <col min="2" max="2" width="2.140625" customWidth="1"/>
    <col min="3" max="3" width="23.140625" customWidth="1"/>
    <col min="4" max="4" width="10" customWidth="1"/>
    <col min="5" max="5" width="12" customWidth="1"/>
    <col min="6" max="7" width="9.7109375" customWidth="1"/>
    <col min="8" max="8" width="14" style="1" customWidth="1"/>
    <col min="9" max="9" width="9.7109375" customWidth="1"/>
    <col min="10" max="10" width="9.7109375" hidden="1" customWidth="1"/>
    <col min="11" max="16" width="9.7109375" customWidth="1"/>
    <col min="17" max="18" width="15.5703125" customWidth="1"/>
    <col min="19" max="19" width="10.140625" bestFit="1" customWidth="1"/>
  </cols>
  <sheetData>
    <row r="1" spans="1:19" ht="33.75" x14ac:dyDescent="0.5">
      <c r="C1" s="143" t="s">
        <v>0</v>
      </c>
    </row>
    <row r="2" spans="1:19" ht="9.75" customHeight="1" x14ac:dyDescent="0.4">
      <c r="C2" s="3"/>
    </row>
    <row r="3" spans="1:19" ht="15" customHeight="1" x14ac:dyDescent="0.25">
      <c r="C3" s="153" t="s">
        <v>97</v>
      </c>
    </row>
    <row r="4" spans="1:19" ht="15" customHeight="1" x14ac:dyDescent="0.25">
      <c r="C4" s="154" t="s">
        <v>98</v>
      </c>
    </row>
    <row r="5" spans="1:19" ht="9.75" customHeight="1" x14ac:dyDescent="0.4">
      <c r="C5" s="3"/>
    </row>
    <row r="6" spans="1:19" x14ac:dyDescent="0.25">
      <c r="C6" s="6" t="s">
        <v>12</v>
      </c>
      <c r="D6" s="141">
        <v>42826</v>
      </c>
    </row>
    <row r="8" spans="1:19" ht="75" x14ac:dyDescent="0.25">
      <c r="C8" s="25" t="s">
        <v>1</v>
      </c>
      <c r="D8" s="26" t="s">
        <v>9</v>
      </c>
      <c r="E8" s="26" t="s">
        <v>10</v>
      </c>
      <c r="F8" s="26" t="s">
        <v>11</v>
      </c>
      <c r="G8" s="26" t="s">
        <v>13</v>
      </c>
      <c r="H8" s="78" t="s">
        <v>14</v>
      </c>
      <c r="I8" s="26" t="s">
        <v>18</v>
      </c>
      <c r="J8" s="26"/>
      <c r="K8" s="26" t="s">
        <v>19</v>
      </c>
      <c r="L8" s="26" t="s">
        <v>23</v>
      </c>
      <c r="M8" s="26" t="s">
        <v>20</v>
      </c>
      <c r="N8" s="26" t="s">
        <v>21</v>
      </c>
      <c r="O8" s="26" t="s">
        <v>94</v>
      </c>
      <c r="P8" s="26" t="s">
        <v>22</v>
      </c>
      <c r="Q8" s="27" t="s">
        <v>24</v>
      </c>
      <c r="R8" s="27" t="s">
        <v>62</v>
      </c>
      <c r="S8" s="27" t="s">
        <v>61</v>
      </c>
    </row>
    <row r="9" spans="1:19" x14ac:dyDescent="0.25">
      <c r="A9" s="5">
        <v>42736</v>
      </c>
      <c r="B9" s="5"/>
      <c r="C9" s="30" t="s">
        <v>3</v>
      </c>
      <c r="D9" s="31">
        <v>35</v>
      </c>
      <c r="E9" s="30">
        <v>15</v>
      </c>
      <c r="F9" s="32">
        <v>525</v>
      </c>
      <c r="G9" s="33">
        <v>90000</v>
      </c>
      <c r="H9" s="79">
        <v>47250</v>
      </c>
      <c r="I9" s="34">
        <v>42948</v>
      </c>
      <c r="J9" s="71">
        <v>5</v>
      </c>
      <c r="K9" s="71">
        <v>2</v>
      </c>
      <c r="L9" s="35">
        <v>8</v>
      </c>
      <c r="M9" s="36">
        <v>43160</v>
      </c>
      <c r="N9" s="37">
        <v>150000</v>
      </c>
      <c r="O9" s="38">
        <v>0.01</v>
      </c>
      <c r="P9" s="39">
        <v>160500</v>
      </c>
      <c r="Q9" s="40">
        <v>81322.5</v>
      </c>
      <c r="R9" s="40">
        <v>34072.5</v>
      </c>
      <c r="S9" s="82">
        <v>0.41897998708844414</v>
      </c>
    </row>
    <row r="10" spans="1:19" x14ac:dyDescent="0.25">
      <c r="A10" s="5">
        <v>42767</v>
      </c>
      <c r="B10" s="5"/>
      <c r="C10" s="41" t="s">
        <v>4</v>
      </c>
      <c r="D10" s="42">
        <v>40</v>
      </c>
      <c r="E10" s="41">
        <v>40</v>
      </c>
      <c r="F10" s="43">
        <v>1600</v>
      </c>
      <c r="G10" s="44">
        <v>85000</v>
      </c>
      <c r="H10" s="80">
        <v>136000</v>
      </c>
      <c r="I10" s="45">
        <v>42948</v>
      </c>
      <c r="J10" s="71">
        <v>5</v>
      </c>
      <c r="K10" s="144">
        <v>2</v>
      </c>
      <c r="L10" s="46">
        <v>20</v>
      </c>
      <c r="M10" s="47">
        <v>43525</v>
      </c>
      <c r="N10" s="48">
        <v>120000</v>
      </c>
      <c r="O10" s="49">
        <v>0.01</v>
      </c>
      <c r="P10" s="39">
        <v>142800</v>
      </c>
      <c r="Q10" s="40">
        <v>210240</v>
      </c>
      <c r="R10" s="40">
        <v>74240</v>
      </c>
      <c r="S10" s="82">
        <v>0.35312024353120242</v>
      </c>
    </row>
    <row r="11" spans="1:19" x14ac:dyDescent="0.25">
      <c r="A11" s="5">
        <v>42795</v>
      </c>
      <c r="B11" s="5"/>
      <c r="C11" s="41" t="s">
        <v>5</v>
      </c>
      <c r="D11" s="42">
        <v>55</v>
      </c>
      <c r="E11" s="41">
        <v>40</v>
      </c>
      <c r="F11" s="43">
        <v>2200</v>
      </c>
      <c r="G11" s="44">
        <v>80000</v>
      </c>
      <c r="H11" s="80">
        <v>176000</v>
      </c>
      <c r="I11" s="45">
        <v>42917</v>
      </c>
      <c r="J11" s="71">
        <v>4</v>
      </c>
      <c r="K11" s="144">
        <v>2.5</v>
      </c>
      <c r="L11" s="46">
        <v>16</v>
      </c>
      <c r="M11" s="47">
        <v>43374</v>
      </c>
      <c r="N11" s="48">
        <v>120000</v>
      </c>
      <c r="O11" s="49">
        <v>0.01</v>
      </c>
      <c r="P11" s="39">
        <v>138000</v>
      </c>
      <c r="Q11" s="40">
        <v>283800</v>
      </c>
      <c r="R11" s="40">
        <v>107800</v>
      </c>
      <c r="S11" s="82">
        <v>0.37984496124031009</v>
      </c>
    </row>
    <row r="12" spans="1:19" x14ac:dyDescent="0.25">
      <c r="A12" s="5">
        <v>42826</v>
      </c>
      <c r="B12" s="5"/>
      <c r="C12" s="50" t="s">
        <v>6</v>
      </c>
      <c r="D12" s="51">
        <v>75</v>
      </c>
      <c r="E12" s="50">
        <v>10</v>
      </c>
      <c r="F12" s="52">
        <v>750</v>
      </c>
      <c r="G12" s="53">
        <v>75000</v>
      </c>
      <c r="H12" s="81">
        <v>56250</v>
      </c>
      <c r="I12" s="54">
        <v>42948</v>
      </c>
      <c r="J12" s="71">
        <v>5</v>
      </c>
      <c r="K12" s="145">
        <v>1.5</v>
      </c>
      <c r="L12" s="55">
        <v>7</v>
      </c>
      <c r="M12" s="56">
        <v>43132</v>
      </c>
      <c r="N12" s="57">
        <v>120000</v>
      </c>
      <c r="O12" s="58">
        <v>0.01</v>
      </c>
      <c r="P12" s="39">
        <v>127200</v>
      </c>
      <c r="Q12" s="40">
        <v>92565</v>
      </c>
      <c r="R12" s="40">
        <v>36315</v>
      </c>
      <c r="S12" s="82">
        <v>0.39231891103548855</v>
      </c>
    </row>
    <row r="13" spans="1:19" x14ac:dyDescent="0.25">
      <c r="A13" s="5">
        <v>42856</v>
      </c>
      <c r="B13" s="5"/>
      <c r="C13" s="59" t="s">
        <v>16</v>
      </c>
      <c r="D13" s="60">
        <v>48.333333333333336</v>
      </c>
      <c r="E13" s="59">
        <v>105</v>
      </c>
      <c r="F13" s="61">
        <v>5075</v>
      </c>
      <c r="G13" s="61">
        <v>81871.921182266015</v>
      </c>
      <c r="H13" s="61">
        <v>415500</v>
      </c>
      <c r="I13" s="61"/>
      <c r="J13" s="61"/>
      <c r="K13" s="146"/>
      <c r="L13" s="61"/>
      <c r="M13" s="61"/>
      <c r="N13" s="61"/>
      <c r="O13" s="61"/>
      <c r="P13" s="62"/>
      <c r="Q13" s="61">
        <v>667927.5</v>
      </c>
      <c r="R13" s="61">
        <v>252427.5</v>
      </c>
      <c r="S13" s="83">
        <v>0.37792649651346888</v>
      </c>
    </row>
    <row r="14" spans="1:19" x14ac:dyDescent="0.25">
      <c r="A14" s="5">
        <v>42887</v>
      </c>
      <c r="B14" s="5"/>
      <c r="C14" s="30" t="s">
        <v>7</v>
      </c>
      <c r="D14" s="31">
        <v>1</v>
      </c>
      <c r="E14" s="30">
        <v>50</v>
      </c>
      <c r="F14" s="32">
        <v>50</v>
      </c>
      <c r="G14" s="33">
        <v>180000</v>
      </c>
      <c r="H14" s="79">
        <v>9000</v>
      </c>
      <c r="I14" s="34">
        <v>42948</v>
      </c>
      <c r="J14" s="71">
        <v>5</v>
      </c>
      <c r="K14" s="71">
        <v>5</v>
      </c>
      <c r="L14" s="35">
        <v>10</v>
      </c>
      <c r="M14" s="36">
        <v>43221</v>
      </c>
      <c r="N14" s="37">
        <v>250000</v>
      </c>
      <c r="O14" s="63">
        <v>0.01</v>
      </c>
      <c r="P14" s="39">
        <v>272500</v>
      </c>
      <c r="Q14" s="40">
        <v>13062.5</v>
      </c>
      <c r="R14" s="40">
        <v>4062.5</v>
      </c>
      <c r="S14" s="82">
        <v>0.31100478468899523</v>
      </c>
    </row>
    <row r="15" spans="1:19" x14ac:dyDescent="0.25">
      <c r="A15" s="5">
        <v>42917</v>
      </c>
      <c r="B15" s="5"/>
      <c r="C15" s="41" t="s">
        <v>8</v>
      </c>
      <c r="D15" s="42">
        <v>5</v>
      </c>
      <c r="E15" s="41">
        <v>50</v>
      </c>
      <c r="F15" s="43">
        <v>250</v>
      </c>
      <c r="G15" s="44">
        <v>45000</v>
      </c>
      <c r="H15" s="80">
        <v>11250</v>
      </c>
      <c r="I15" s="45">
        <v>42917</v>
      </c>
      <c r="J15" s="71">
        <v>4</v>
      </c>
      <c r="K15" s="144">
        <v>5</v>
      </c>
      <c r="L15" s="46">
        <v>10</v>
      </c>
      <c r="M15" s="47">
        <v>43191</v>
      </c>
      <c r="N15" s="48">
        <v>65000</v>
      </c>
      <c r="O15" s="64">
        <v>0.01</v>
      </c>
      <c r="P15" s="39">
        <v>70850</v>
      </c>
      <c r="Q15" s="40">
        <v>16981.25</v>
      </c>
      <c r="R15" s="40">
        <v>5731.25</v>
      </c>
      <c r="S15" s="82">
        <v>0.33750460066249538</v>
      </c>
    </row>
    <row r="16" spans="1:19" s="1" customFormat="1" x14ac:dyDescent="0.25">
      <c r="A16" s="5">
        <v>42948</v>
      </c>
      <c r="B16" s="5"/>
      <c r="C16" s="50" t="s">
        <v>2</v>
      </c>
      <c r="D16" s="51">
        <v>50</v>
      </c>
      <c r="E16" s="50">
        <v>10</v>
      </c>
      <c r="F16" s="52">
        <v>500</v>
      </c>
      <c r="G16" s="53">
        <v>45000</v>
      </c>
      <c r="H16" s="81">
        <v>22500</v>
      </c>
      <c r="I16" s="54">
        <v>43101</v>
      </c>
      <c r="J16" s="71">
        <v>10</v>
      </c>
      <c r="K16" s="145">
        <v>1</v>
      </c>
      <c r="L16" s="55">
        <v>10</v>
      </c>
      <c r="M16" s="56">
        <v>43374</v>
      </c>
      <c r="N16" s="57">
        <v>65000</v>
      </c>
      <c r="O16" s="65">
        <v>0.01</v>
      </c>
      <c r="P16" s="39">
        <v>70850</v>
      </c>
      <c r="Q16" s="40">
        <v>33962.5</v>
      </c>
      <c r="R16" s="40">
        <v>11462.5</v>
      </c>
      <c r="S16" s="82">
        <v>0.33750460066249538</v>
      </c>
    </row>
    <row r="17" spans="1:19" ht="15.75" thickBot="1" x14ac:dyDescent="0.3">
      <c r="A17" s="5">
        <v>42979</v>
      </c>
      <c r="B17" s="5"/>
      <c r="C17" s="17" t="s">
        <v>17</v>
      </c>
      <c r="D17" s="18"/>
      <c r="E17" s="17"/>
      <c r="F17" s="19">
        <v>800</v>
      </c>
      <c r="G17" s="20"/>
      <c r="H17" s="20">
        <v>42750</v>
      </c>
      <c r="I17" s="20"/>
      <c r="J17" s="20"/>
      <c r="K17" s="20"/>
      <c r="L17" s="20"/>
      <c r="M17" s="20"/>
      <c r="N17" s="20"/>
      <c r="O17" s="20"/>
      <c r="P17" s="20"/>
      <c r="Q17" s="20">
        <v>64006.25</v>
      </c>
      <c r="R17" s="20">
        <v>21256.25</v>
      </c>
      <c r="S17" s="84">
        <v>0.33209647495361783</v>
      </c>
    </row>
    <row r="18" spans="1:19" ht="15.75" thickTop="1" x14ac:dyDescent="0.25">
      <c r="A18" s="5">
        <v>43009</v>
      </c>
      <c r="B18" s="5"/>
      <c r="C18" s="21" t="s">
        <v>15</v>
      </c>
      <c r="D18" s="21"/>
      <c r="E18" s="22"/>
      <c r="F18" s="22">
        <v>5875</v>
      </c>
      <c r="G18" s="23"/>
      <c r="H18" s="22">
        <v>458250</v>
      </c>
      <c r="I18" s="24"/>
      <c r="J18" s="24"/>
      <c r="K18" s="24"/>
      <c r="L18" s="24"/>
      <c r="M18" s="24"/>
      <c r="N18" s="24"/>
      <c r="O18" s="24"/>
      <c r="P18" s="24"/>
      <c r="Q18" s="22">
        <v>731933.75</v>
      </c>
      <c r="R18" s="22">
        <v>273683.75</v>
      </c>
      <c r="S18" s="85">
        <v>0.3739187460613751</v>
      </c>
    </row>
    <row r="19" spans="1:19" x14ac:dyDescent="0.25">
      <c r="A19" s="5">
        <v>43040</v>
      </c>
      <c r="B19" s="5"/>
    </row>
    <row r="20" spans="1:19" x14ac:dyDescent="0.25">
      <c r="A20" s="5">
        <v>43070</v>
      </c>
      <c r="B20" s="5"/>
      <c r="S20" s="7"/>
    </row>
    <row r="21" spans="1:19" x14ac:dyDescent="0.25">
      <c r="A21" s="5">
        <v>43101</v>
      </c>
      <c r="B21" s="5"/>
      <c r="C21" s="155" t="s">
        <v>25</v>
      </c>
      <c r="D21" s="137"/>
      <c r="E21" s="138"/>
      <c r="F21" s="25"/>
    </row>
    <row r="22" spans="1:19" x14ac:dyDescent="0.25">
      <c r="A22" s="5">
        <v>43132</v>
      </c>
      <c r="B22" s="5"/>
      <c r="C22" s="66" t="s">
        <v>80</v>
      </c>
      <c r="D22" s="72">
        <v>1.4999999999999999E-2</v>
      </c>
      <c r="E22" s="157" t="s">
        <v>36</v>
      </c>
      <c r="F22" s="157"/>
    </row>
    <row r="23" spans="1:19" x14ac:dyDescent="0.25">
      <c r="A23" s="5">
        <v>43160</v>
      </c>
      <c r="B23" s="5"/>
      <c r="C23" s="73" t="s">
        <v>35</v>
      </c>
      <c r="D23" s="132">
        <v>50</v>
      </c>
      <c r="E23" s="158" t="s">
        <v>37</v>
      </c>
      <c r="F23" s="158"/>
    </row>
    <row r="24" spans="1:19" x14ac:dyDescent="0.25">
      <c r="A24" s="5">
        <v>43191</v>
      </c>
      <c r="B24" s="5"/>
      <c r="C24" s="67" t="s">
        <v>41</v>
      </c>
      <c r="D24" s="74">
        <v>0.2</v>
      </c>
      <c r="E24" s="67"/>
      <c r="F24" s="67"/>
    </row>
    <row r="25" spans="1:19" x14ac:dyDescent="0.25">
      <c r="A25" s="5">
        <v>43221</v>
      </c>
      <c r="B25" s="5"/>
    </row>
    <row r="26" spans="1:19" x14ac:dyDescent="0.25">
      <c r="A26" s="5">
        <v>43252</v>
      </c>
      <c r="B26" s="5"/>
      <c r="C26" s="155" t="s">
        <v>44</v>
      </c>
      <c r="D26" s="137"/>
      <c r="E26" s="138"/>
      <c r="F26" s="25"/>
    </row>
    <row r="27" spans="1:19" ht="30" x14ac:dyDescent="0.25">
      <c r="A27" s="5">
        <v>43282</v>
      </c>
      <c r="B27" s="5"/>
      <c r="C27" s="66" t="s">
        <v>45</v>
      </c>
      <c r="D27" s="75">
        <v>0.15</v>
      </c>
      <c r="E27" s="125"/>
      <c r="F27" s="125"/>
    </row>
    <row r="28" spans="1:19" ht="30" x14ac:dyDescent="0.25">
      <c r="A28" s="5">
        <v>43313</v>
      </c>
      <c r="B28" s="5"/>
      <c r="C28" s="126" t="s">
        <v>46</v>
      </c>
      <c r="D28" s="127">
        <v>68737.5</v>
      </c>
      <c r="E28" s="128"/>
      <c r="F28" s="128"/>
    </row>
    <row r="29" spans="1:19" x14ac:dyDescent="0.25">
      <c r="A29" s="5">
        <v>43344</v>
      </c>
      <c r="B29" s="5"/>
      <c r="C29" s="128" t="s">
        <v>47</v>
      </c>
      <c r="D29" s="127">
        <v>389512.5</v>
      </c>
      <c r="E29" s="128"/>
      <c r="F29" s="128"/>
    </row>
    <row r="30" spans="1:19" x14ac:dyDescent="0.25">
      <c r="A30" s="5">
        <v>43374</v>
      </c>
      <c r="B30" s="5"/>
      <c r="C30" s="126" t="s">
        <v>48</v>
      </c>
      <c r="D30" s="129">
        <v>0.14000000000000001</v>
      </c>
      <c r="E30" s="128"/>
      <c r="F30" s="128"/>
    </row>
    <row r="31" spans="1:19" x14ac:dyDescent="0.25">
      <c r="A31" s="5">
        <v>43405</v>
      </c>
      <c r="B31" s="5"/>
      <c r="C31" s="126" t="s">
        <v>49</v>
      </c>
      <c r="D31" s="130">
        <v>6</v>
      </c>
      <c r="E31" s="126"/>
      <c r="F31" s="126"/>
    </row>
    <row r="32" spans="1:19" x14ac:dyDescent="0.25">
      <c r="A32" s="5">
        <v>43435</v>
      </c>
      <c r="B32" s="5"/>
      <c r="C32" s="131" t="s">
        <v>50</v>
      </c>
      <c r="D32" s="132">
        <v>24</v>
      </c>
      <c r="E32" s="128"/>
      <c r="F32" s="128"/>
    </row>
    <row r="33" spans="1:8" s="29" customFormat="1" ht="24" customHeight="1" x14ac:dyDescent="0.25">
      <c r="A33" s="134">
        <v>43466</v>
      </c>
      <c r="B33" s="134"/>
      <c r="C33" s="133" t="s">
        <v>51</v>
      </c>
      <c r="D33" s="136" t="s">
        <v>99</v>
      </c>
      <c r="E33" s="156" t="s">
        <v>100</v>
      </c>
      <c r="F33" s="156"/>
      <c r="H33" s="135"/>
    </row>
    <row r="34" spans="1:8" x14ac:dyDescent="0.25">
      <c r="A34" s="5">
        <v>43497</v>
      </c>
      <c r="B34" s="5"/>
    </row>
    <row r="35" spans="1:8" ht="30" x14ac:dyDescent="0.25">
      <c r="A35" s="5"/>
      <c r="B35" s="5"/>
      <c r="C35" s="147" t="s">
        <v>95</v>
      </c>
      <c r="D35" s="142">
        <v>0.4</v>
      </c>
    </row>
    <row r="36" spans="1:8" ht="30" customHeight="1" x14ac:dyDescent="0.25">
      <c r="A36" s="5">
        <v>43525</v>
      </c>
      <c r="B36" s="5"/>
      <c r="C36" s="148" t="s">
        <v>96</v>
      </c>
      <c r="D36" s="149">
        <v>0.1552</v>
      </c>
    </row>
    <row r="37" spans="1:8" x14ac:dyDescent="0.25">
      <c r="A37" s="5">
        <v>43556</v>
      </c>
      <c r="B37" s="5"/>
    </row>
    <row r="38" spans="1:8" x14ac:dyDescent="0.25">
      <c r="A38" s="5">
        <v>43586</v>
      </c>
      <c r="B38" s="5"/>
    </row>
    <row r="39" spans="1:8" x14ac:dyDescent="0.25">
      <c r="A39" s="5">
        <v>43617</v>
      </c>
      <c r="B39" s="5"/>
    </row>
    <row r="40" spans="1:8" x14ac:dyDescent="0.25">
      <c r="A40" s="5">
        <v>43647</v>
      </c>
      <c r="B40" s="5"/>
    </row>
    <row r="41" spans="1:8" x14ac:dyDescent="0.25">
      <c r="A41" s="5">
        <v>43678</v>
      </c>
      <c r="B41" s="5"/>
    </row>
    <row r="42" spans="1:8" x14ac:dyDescent="0.25">
      <c r="A42" s="5">
        <v>43709</v>
      </c>
      <c r="B42" s="5"/>
    </row>
    <row r="43" spans="1:8" x14ac:dyDescent="0.25">
      <c r="A43" s="5">
        <v>43739</v>
      </c>
      <c r="B43" s="5"/>
    </row>
    <row r="44" spans="1:8" x14ac:dyDescent="0.25">
      <c r="A44" s="5">
        <v>43770</v>
      </c>
      <c r="B44" s="5"/>
    </row>
    <row r="45" spans="1:8" x14ac:dyDescent="0.25">
      <c r="A45" s="5">
        <v>43800</v>
      </c>
      <c r="B45" s="5"/>
    </row>
    <row r="46" spans="1:8" x14ac:dyDescent="0.25">
      <c r="A46" s="5">
        <v>43831</v>
      </c>
      <c r="B46" s="5"/>
    </row>
    <row r="47" spans="1:8" x14ac:dyDescent="0.25">
      <c r="A47" s="5">
        <v>43862</v>
      </c>
      <c r="B47" s="5"/>
    </row>
    <row r="48" spans="1:8" x14ac:dyDescent="0.25">
      <c r="A48" s="5">
        <v>43891</v>
      </c>
      <c r="B48" s="5"/>
    </row>
    <row r="49" spans="1:2" x14ac:dyDescent="0.25">
      <c r="A49" s="5">
        <v>43922</v>
      </c>
      <c r="B49" s="5"/>
    </row>
    <row r="50" spans="1:2" x14ac:dyDescent="0.25">
      <c r="A50" s="5">
        <v>43952</v>
      </c>
      <c r="B50" s="5"/>
    </row>
    <row r="51" spans="1:2" x14ac:dyDescent="0.25">
      <c r="A51" s="5">
        <v>43983</v>
      </c>
      <c r="B51" s="5"/>
    </row>
    <row r="52" spans="1:2" x14ac:dyDescent="0.25">
      <c r="A52" s="5">
        <v>44013</v>
      </c>
      <c r="B52" s="5"/>
    </row>
    <row r="53" spans="1:2" x14ac:dyDescent="0.25">
      <c r="A53" s="5">
        <v>44044</v>
      </c>
      <c r="B53" s="5"/>
    </row>
    <row r="54" spans="1:2" x14ac:dyDescent="0.25">
      <c r="A54" s="5">
        <v>44075</v>
      </c>
      <c r="B54" s="5"/>
    </row>
    <row r="55" spans="1:2" x14ac:dyDescent="0.25">
      <c r="A55" s="5">
        <v>44105</v>
      </c>
      <c r="B55" s="5"/>
    </row>
    <row r="56" spans="1:2" x14ac:dyDescent="0.25">
      <c r="A56" s="5">
        <v>44136</v>
      </c>
      <c r="B56" s="5"/>
    </row>
    <row r="57" spans="1:2" x14ac:dyDescent="0.25">
      <c r="A57" s="5">
        <v>44166</v>
      </c>
      <c r="B57" s="5"/>
    </row>
  </sheetData>
  <mergeCells count="3">
    <mergeCell ref="E33:F33"/>
    <mergeCell ref="E22:F22"/>
    <mergeCell ref="E23:F23"/>
  </mergeCells>
  <conditionalFormatting sqref="Q9:Q12 Q14:Q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{D2D00A63-0891-4B9A-AE81-C68CE5F813C3}</x14:id>
        </ext>
      </extLst>
    </cfRule>
  </conditionalFormatting>
  <conditionalFormatting sqref="D33">
    <cfRule type="cellIs" dxfId="3" priority="1" operator="equal">
      <formula>"ОК"</formula>
    </cfRule>
    <cfRule type="cellIs" dxfId="2" priority="2" operator="equal">
      <formula>"Дефицит"</formula>
    </cfRule>
  </conditionalFormatting>
  <dataValidations count="2">
    <dataValidation type="list" allowBlank="1" showInputMessage="1" showErrorMessage="1" sqref="D6">
      <formula1>$A$9:$A$32</formula1>
    </dataValidation>
    <dataValidation type="list" allowBlank="1" showInputMessage="1" showErrorMessage="1" sqref="I9:I12 I14:I16">
      <formula1>$A$9:$A$57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D00A63-0891-4B9A-AE81-C68CE5F813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Q9:Q12 Q14:Q16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00"/>
  <sheetViews>
    <sheetView showGridLines="0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5" x14ac:dyDescent="0.25"/>
  <cols>
    <col min="1" max="1" width="2.140625" customWidth="1"/>
    <col min="2" max="2" width="44.140625" customWidth="1"/>
    <col min="3" max="3" width="10.85546875" customWidth="1"/>
    <col min="4" max="4" width="12.5703125" customWidth="1"/>
    <col min="5" max="123" width="9.7109375" customWidth="1"/>
  </cols>
  <sheetData>
    <row r="1" spans="2:123" ht="33.75" x14ac:dyDescent="0.5">
      <c r="B1" s="28" t="s">
        <v>0</v>
      </c>
      <c r="D1" s="70">
        <v>2017</v>
      </c>
      <c r="E1" s="70">
        <v>2017</v>
      </c>
      <c r="F1" s="70">
        <v>2017</v>
      </c>
      <c r="G1" s="70">
        <v>2017</v>
      </c>
      <c r="H1" s="70">
        <v>2017</v>
      </c>
      <c r="I1" s="70">
        <v>2017</v>
      </c>
      <c r="J1" s="70">
        <v>2017</v>
      </c>
      <c r="K1" s="70">
        <v>2017</v>
      </c>
      <c r="L1" s="70">
        <v>2017</v>
      </c>
      <c r="M1" s="70">
        <v>2018</v>
      </c>
      <c r="N1" s="70">
        <v>2018</v>
      </c>
      <c r="O1" s="70">
        <v>2018</v>
      </c>
      <c r="P1" s="70">
        <v>2018</v>
      </c>
      <c r="Q1" s="70">
        <v>2018</v>
      </c>
      <c r="R1" s="70">
        <v>2018</v>
      </c>
      <c r="S1" s="70">
        <v>2018</v>
      </c>
      <c r="T1" s="70">
        <v>2018</v>
      </c>
      <c r="U1" s="70">
        <v>2018</v>
      </c>
      <c r="V1" s="70">
        <v>2018</v>
      </c>
      <c r="W1" s="70">
        <v>2018</v>
      </c>
      <c r="X1" s="70">
        <v>2018</v>
      </c>
      <c r="Y1" s="70">
        <v>2019</v>
      </c>
      <c r="Z1" s="70">
        <v>2019</v>
      </c>
      <c r="AA1" s="70">
        <v>2019</v>
      </c>
      <c r="AB1" s="70">
        <v>2019</v>
      </c>
      <c r="AC1" s="70">
        <v>2019</v>
      </c>
      <c r="AD1" s="70">
        <v>2019</v>
      </c>
      <c r="AE1" s="70">
        <v>2019</v>
      </c>
      <c r="AF1" s="70">
        <v>2019</v>
      </c>
      <c r="AG1" s="70">
        <v>2019</v>
      </c>
      <c r="AH1" s="70">
        <v>2019</v>
      </c>
      <c r="AI1" s="70">
        <v>2019</v>
      </c>
      <c r="AJ1" s="70">
        <v>2019</v>
      </c>
      <c r="AK1" s="70">
        <v>2020</v>
      </c>
      <c r="AL1" s="70">
        <v>2020</v>
      </c>
      <c r="AM1" s="70">
        <v>2020</v>
      </c>
      <c r="AN1" s="70">
        <v>2020</v>
      </c>
      <c r="AO1" s="70">
        <v>2020</v>
      </c>
      <c r="AP1" s="70">
        <v>2020</v>
      </c>
      <c r="AQ1" s="70">
        <v>2020</v>
      </c>
      <c r="AR1" s="70">
        <v>2020</v>
      </c>
      <c r="AS1" s="70">
        <v>2020</v>
      </c>
      <c r="AT1" s="70">
        <v>2020</v>
      </c>
      <c r="AU1" s="70">
        <v>2020</v>
      </c>
      <c r="AV1" s="70">
        <v>2020</v>
      </c>
      <c r="AW1" s="70">
        <v>2021</v>
      </c>
      <c r="AX1" s="70">
        <v>2021</v>
      </c>
      <c r="AY1" s="70">
        <v>2021</v>
      </c>
      <c r="AZ1" s="70">
        <v>2021</v>
      </c>
      <c r="BA1" s="70">
        <v>2021</v>
      </c>
      <c r="BB1" s="70">
        <v>2021</v>
      </c>
      <c r="BC1" s="70">
        <v>2021</v>
      </c>
      <c r="BD1" s="70">
        <v>2021</v>
      </c>
      <c r="BE1" s="70">
        <v>2021</v>
      </c>
      <c r="BF1" s="70">
        <v>2021</v>
      </c>
      <c r="BG1" s="70">
        <v>2021</v>
      </c>
      <c r="BH1" s="70">
        <v>2021</v>
      </c>
      <c r="BI1" s="70">
        <v>2022</v>
      </c>
      <c r="BJ1" s="70">
        <v>2022</v>
      </c>
      <c r="BK1" s="70">
        <v>2022</v>
      </c>
      <c r="BL1" s="70">
        <v>2022</v>
      </c>
      <c r="BM1" s="70">
        <v>2022</v>
      </c>
      <c r="BN1" s="70">
        <v>2022</v>
      </c>
      <c r="BO1" s="70">
        <v>2022</v>
      </c>
      <c r="BP1" s="70">
        <v>2022</v>
      </c>
      <c r="BQ1" s="70">
        <v>2022</v>
      </c>
      <c r="BR1" s="70">
        <v>2022</v>
      </c>
      <c r="BS1" s="70">
        <v>2022</v>
      </c>
      <c r="BT1" s="70">
        <v>2022</v>
      </c>
      <c r="BU1" s="70">
        <v>2023</v>
      </c>
      <c r="BV1" s="70">
        <v>2023</v>
      </c>
      <c r="BW1" s="70">
        <v>2023</v>
      </c>
      <c r="BX1" s="70">
        <v>2023</v>
      </c>
      <c r="BY1" s="70">
        <v>2023</v>
      </c>
      <c r="BZ1" s="70">
        <v>2023</v>
      </c>
      <c r="CA1" s="70">
        <v>2023</v>
      </c>
      <c r="CB1" s="70">
        <v>2023</v>
      </c>
      <c r="CC1" s="70">
        <v>2023</v>
      </c>
      <c r="CD1" s="70">
        <v>2023</v>
      </c>
      <c r="CE1" s="70">
        <v>2023</v>
      </c>
      <c r="CF1" s="70">
        <v>2023</v>
      </c>
      <c r="CG1" s="70">
        <v>2024</v>
      </c>
      <c r="CH1" s="70">
        <v>2024</v>
      </c>
      <c r="CI1" s="70">
        <v>2024</v>
      </c>
      <c r="CJ1" s="70">
        <v>2024</v>
      </c>
      <c r="CK1" s="70">
        <v>2024</v>
      </c>
      <c r="CL1" s="70">
        <v>2024</v>
      </c>
      <c r="CM1" s="70">
        <v>2024</v>
      </c>
      <c r="CN1" s="70">
        <v>2024</v>
      </c>
      <c r="CO1" s="70">
        <v>2024</v>
      </c>
      <c r="CP1" s="70">
        <v>2024</v>
      </c>
      <c r="CQ1" s="70">
        <v>2024</v>
      </c>
      <c r="CR1" s="70">
        <v>2024</v>
      </c>
      <c r="CS1" s="70">
        <v>2025</v>
      </c>
      <c r="CT1" s="70">
        <v>2025</v>
      </c>
      <c r="CU1" s="70">
        <v>2025</v>
      </c>
      <c r="CV1" s="70">
        <v>2025</v>
      </c>
      <c r="CW1" s="70">
        <v>2025</v>
      </c>
      <c r="CX1" s="70">
        <v>2025</v>
      </c>
      <c r="CY1" s="70">
        <v>2025</v>
      </c>
      <c r="CZ1" s="70">
        <v>2025</v>
      </c>
      <c r="DA1" s="70">
        <v>2025</v>
      </c>
      <c r="DB1" s="70">
        <v>2025</v>
      </c>
      <c r="DC1" s="70">
        <v>2025</v>
      </c>
      <c r="DD1" s="70">
        <v>2025</v>
      </c>
      <c r="DE1" s="70">
        <v>2026</v>
      </c>
      <c r="DF1" s="70">
        <v>2026</v>
      </c>
      <c r="DG1" s="70">
        <v>2026</v>
      </c>
      <c r="DH1" s="70">
        <v>2026</v>
      </c>
      <c r="DI1" s="70">
        <v>2026</v>
      </c>
      <c r="DJ1" s="70">
        <v>2026</v>
      </c>
      <c r="DK1" s="70">
        <v>2026</v>
      </c>
      <c r="DL1" s="70">
        <v>2026</v>
      </c>
      <c r="DM1" s="70">
        <v>2026</v>
      </c>
      <c r="DN1" s="70">
        <v>2026</v>
      </c>
      <c r="DO1" s="70">
        <v>2026</v>
      </c>
      <c r="DP1" s="70">
        <v>2026</v>
      </c>
      <c r="DQ1" s="70">
        <v>2027</v>
      </c>
      <c r="DR1" s="70">
        <v>2027</v>
      </c>
      <c r="DS1" s="70">
        <v>2027</v>
      </c>
    </row>
    <row r="2" spans="2:123" x14ac:dyDescent="0.25">
      <c r="D2" s="70">
        <v>1</v>
      </c>
      <c r="E2" s="70">
        <v>2</v>
      </c>
      <c r="F2" s="70">
        <v>3</v>
      </c>
      <c r="G2" s="70">
        <v>4</v>
      </c>
      <c r="H2" s="70">
        <v>5</v>
      </c>
      <c r="I2" s="70">
        <v>6</v>
      </c>
      <c r="J2" s="70">
        <v>7</v>
      </c>
      <c r="K2" s="70">
        <v>8</v>
      </c>
      <c r="L2" s="70">
        <v>9</v>
      </c>
      <c r="M2" s="70">
        <v>10</v>
      </c>
      <c r="N2" s="70">
        <v>11</v>
      </c>
      <c r="O2" s="70">
        <v>12</v>
      </c>
      <c r="P2" s="70">
        <v>13</v>
      </c>
      <c r="Q2" s="70">
        <v>14</v>
      </c>
      <c r="R2" s="70">
        <v>15</v>
      </c>
      <c r="S2" s="70">
        <v>16</v>
      </c>
      <c r="T2" s="70">
        <v>17</v>
      </c>
      <c r="U2" s="70">
        <v>18</v>
      </c>
      <c r="V2" s="70">
        <v>19</v>
      </c>
      <c r="W2" s="70">
        <v>20</v>
      </c>
      <c r="X2" s="70">
        <v>21</v>
      </c>
      <c r="Y2" s="70">
        <v>22</v>
      </c>
      <c r="Z2" s="70">
        <v>23</v>
      </c>
      <c r="AA2" s="70">
        <v>24</v>
      </c>
      <c r="AB2" s="70">
        <v>25</v>
      </c>
      <c r="AC2" s="70">
        <v>26</v>
      </c>
      <c r="AD2" s="70">
        <v>27</v>
      </c>
      <c r="AE2" s="70">
        <v>28</v>
      </c>
      <c r="AF2" s="70">
        <v>29</v>
      </c>
      <c r="AG2" s="70">
        <v>30</v>
      </c>
      <c r="AH2" s="70">
        <v>31</v>
      </c>
      <c r="AI2" s="70">
        <v>32</v>
      </c>
      <c r="AJ2" s="70">
        <v>33</v>
      </c>
      <c r="AK2" s="70">
        <v>34</v>
      </c>
      <c r="AL2" s="70">
        <v>35</v>
      </c>
      <c r="AM2" s="70">
        <v>36</v>
      </c>
      <c r="AN2" s="70">
        <v>37</v>
      </c>
      <c r="AO2" s="70">
        <v>38</v>
      </c>
      <c r="AP2" s="70">
        <v>39</v>
      </c>
      <c r="AQ2" s="70">
        <v>40</v>
      </c>
      <c r="AR2" s="70">
        <v>41</v>
      </c>
      <c r="AS2" s="70">
        <v>42</v>
      </c>
      <c r="AT2" s="70">
        <v>43</v>
      </c>
      <c r="AU2" s="70">
        <v>44</v>
      </c>
      <c r="AV2" s="70">
        <v>45</v>
      </c>
      <c r="AW2" s="70">
        <v>46</v>
      </c>
      <c r="AX2" s="70">
        <v>47</v>
      </c>
      <c r="AY2" s="70">
        <v>48</v>
      </c>
      <c r="AZ2" s="70">
        <v>49</v>
      </c>
      <c r="BA2" s="70">
        <v>50</v>
      </c>
      <c r="BB2" s="70">
        <v>51</v>
      </c>
      <c r="BC2" s="70">
        <v>52</v>
      </c>
      <c r="BD2" s="70">
        <v>53</v>
      </c>
      <c r="BE2" s="70">
        <v>54</v>
      </c>
      <c r="BF2" s="70">
        <v>55</v>
      </c>
      <c r="BG2" s="70">
        <v>56</v>
      </c>
      <c r="BH2" s="70">
        <v>57</v>
      </c>
      <c r="BI2" s="70">
        <v>58</v>
      </c>
      <c r="BJ2" s="70">
        <v>59</v>
      </c>
      <c r="BK2" s="70">
        <v>60</v>
      </c>
      <c r="BL2" s="70">
        <v>61</v>
      </c>
      <c r="BM2" s="70">
        <v>62</v>
      </c>
      <c r="BN2" s="70">
        <v>63</v>
      </c>
      <c r="BO2" s="70">
        <v>64</v>
      </c>
      <c r="BP2" s="70">
        <v>65</v>
      </c>
      <c r="BQ2" s="70">
        <v>66</v>
      </c>
      <c r="BR2" s="70">
        <v>67</v>
      </c>
      <c r="BS2" s="70">
        <v>68</v>
      </c>
      <c r="BT2" s="70">
        <v>69</v>
      </c>
      <c r="BU2" s="70">
        <v>70</v>
      </c>
      <c r="BV2" s="70">
        <v>71</v>
      </c>
      <c r="BW2" s="70">
        <v>72</v>
      </c>
      <c r="BX2" s="70">
        <v>73</v>
      </c>
      <c r="BY2" s="70">
        <v>74</v>
      </c>
      <c r="BZ2" s="70">
        <v>75</v>
      </c>
      <c r="CA2" s="70">
        <v>76</v>
      </c>
      <c r="CB2" s="70">
        <v>77</v>
      </c>
      <c r="CC2" s="70">
        <v>78</v>
      </c>
      <c r="CD2" s="70">
        <v>79</v>
      </c>
      <c r="CE2" s="70">
        <v>80</v>
      </c>
      <c r="CF2" s="70">
        <v>81</v>
      </c>
      <c r="CG2" s="70">
        <v>82</v>
      </c>
      <c r="CH2" s="70">
        <v>83</v>
      </c>
      <c r="CI2" s="70">
        <v>84</v>
      </c>
      <c r="CJ2" s="70">
        <v>85</v>
      </c>
      <c r="CK2" s="70">
        <v>86</v>
      </c>
      <c r="CL2" s="70">
        <v>87</v>
      </c>
      <c r="CM2" s="70">
        <v>88</v>
      </c>
      <c r="CN2" s="70">
        <v>89</v>
      </c>
      <c r="CO2" s="70">
        <v>90</v>
      </c>
      <c r="CP2" s="70">
        <v>91</v>
      </c>
      <c r="CQ2" s="70">
        <v>92</v>
      </c>
      <c r="CR2" s="70">
        <v>93</v>
      </c>
      <c r="CS2" s="70">
        <v>94</v>
      </c>
      <c r="CT2" s="70">
        <v>95</v>
      </c>
      <c r="CU2" s="70">
        <v>96</v>
      </c>
      <c r="CV2" s="70">
        <v>97</v>
      </c>
      <c r="CW2" s="70">
        <v>98</v>
      </c>
      <c r="CX2" s="70">
        <v>99</v>
      </c>
      <c r="CY2" s="70">
        <v>100</v>
      </c>
      <c r="CZ2" s="70">
        <v>101</v>
      </c>
      <c r="DA2" s="70">
        <v>102</v>
      </c>
      <c r="DB2" s="70">
        <v>103</v>
      </c>
      <c r="DC2" s="70">
        <v>104</v>
      </c>
      <c r="DD2" s="70">
        <v>105</v>
      </c>
      <c r="DE2" s="70">
        <v>106</v>
      </c>
      <c r="DF2" s="70">
        <v>107</v>
      </c>
      <c r="DG2" s="70">
        <v>108</v>
      </c>
      <c r="DH2" s="70">
        <v>109</v>
      </c>
      <c r="DI2" s="70">
        <v>110</v>
      </c>
      <c r="DJ2" s="70">
        <v>111</v>
      </c>
      <c r="DK2" s="70">
        <v>112</v>
      </c>
      <c r="DL2" s="70">
        <v>113</v>
      </c>
      <c r="DM2" s="70">
        <v>114</v>
      </c>
      <c r="DN2" s="70">
        <v>115</v>
      </c>
      <c r="DO2" s="70">
        <v>116</v>
      </c>
      <c r="DP2" s="70">
        <v>117</v>
      </c>
      <c r="DQ2" s="70">
        <v>118</v>
      </c>
      <c r="DR2" s="70">
        <v>119</v>
      </c>
      <c r="DS2" s="70">
        <v>120</v>
      </c>
    </row>
    <row r="3" spans="2:123" x14ac:dyDescent="0.25">
      <c r="B3" s="25" t="s">
        <v>26</v>
      </c>
      <c r="C3" s="68" t="s">
        <v>27</v>
      </c>
      <c r="D3" s="69">
        <v>42826</v>
      </c>
      <c r="E3" s="69">
        <v>42856</v>
      </c>
      <c r="F3" s="69">
        <v>42887</v>
      </c>
      <c r="G3" s="69">
        <v>42917</v>
      </c>
      <c r="H3" s="69">
        <v>42948</v>
      </c>
      <c r="I3" s="69">
        <v>42979</v>
      </c>
      <c r="J3" s="69">
        <v>43009</v>
      </c>
      <c r="K3" s="69">
        <v>43040</v>
      </c>
      <c r="L3" s="69">
        <v>43070</v>
      </c>
      <c r="M3" s="69">
        <v>43101</v>
      </c>
      <c r="N3" s="69">
        <v>43132</v>
      </c>
      <c r="O3" s="69">
        <v>43160</v>
      </c>
      <c r="P3" s="69">
        <v>43191</v>
      </c>
      <c r="Q3" s="69">
        <v>43221</v>
      </c>
      <c r="R3" s="69">
        <v>43252</v>
      </c>
      <c r="S3" s="69">
        <v>43282</v>
      </c>
      <c r="T3" s="69">
        <v>43313</v>
      </c>
      <c r="U3" s="69">
        <v>43344</v>
      </c>
      <c r="V3" s="69">
        <v>43374</v>
      </c>
      <c r="W3" s="69">
        <v>43405</v>
      </c>
      <c r="X3" s="69">
        <v>43435</v>
      </c>
      <c r="Y3" s="69">
        <v>43466</v>
      </c>
      <c r="Z3" s="69">
        <v>43497</v>
      </c>
      <c r="AA3" s="69">
        <v>43525</v>
      </c>
      <c r="AB3" s="69">
        <v>43556</v>
      </c>
      <c r="AC3" s="69">
        <v>43586</v>
      </c>
      <c r="AD3" s="69">
        <v>43617</v>
      </c>
      <c r="AE3" s="69">
        <v>43647</v>
      </c>
      <c r="AF3" s="69">
        <v>43678</v>
      </c>
      <c r="AG3" s="69">
        <v>43709</v>
      </c>
      <c r="AH3" s="69">
        <v>43739</v>
      </c>
      <c r="AI3" s="69">
        <v>43770</v>
      </c>
      <c r="AJ3" s="69">
        <v>43800</v>
      </c>
      <c r="AK3" s="69">
        <v>43831</v>
      </c>
      <c r="AL3" s="69">
        <v>43862</v>
      </c>
      <c r="AM3" s="69">
        <v>43891</v>
      </c>
      <c r="AN3" s="69">
        <v>43922</v>
      </c>
      <c r="AO3" s="69">
        <v>43952</v>
      </c>
      <c r="AP3" s="69">
        <v>43983</v>
      </c>
      <c r="AQ3" s="69">
        <v>44013</v>
      </c>
      <c r="AR3" s="69">
        <v>44044</v>
      </c>
      <c r="AS3" s="69">
        <v>44075</v>
      </c>
      <c r="AT3" s="69">
        <v>44105</v>
      </c>
      <c r="AU3" s="69">
        <v>44136</v>
      </c>
      <c r="AV3" s="69">
        <v>44166</v>
      </c>
      <c r="AW3" s="69">
        <v>44197</v>
      </c>
      <c r="AX3" s="69">
        <v>44228</v>
      </c>
      <c r="AY3" s="69">
        <v>44256</v>
      </c>
      <c r="AZ3" s="69">
        <v>44287</v>
      </c>
      <c r="BA3" s="69">
        <v>44317</v>
      </c>
      <c r="BB3" s="69">
        <v>44348</v>
      </c>
      <c r="BC3" s="69">
        <v>44378</v>
      </c>
      <c r="BD3" s="69">
        <v>44409</v>
      </c>
      <c r="BE3" s="69">
        <v>44440</v>
      </c>
      <c r="BF3" s="69">
        <v>44470</v>
      </c>
      <c r="BG3" s="69">
        <v>44501</v>
      </c>
      <c r="BH3" s="69">
        <v>44531</v>
      </c>
      <c r="BI3" s="69">
        <v>44562</v>
      </c>
      <c r="BJ3" s="69">
        <v>44593</v>
      </c>
      <c r="BK3" s="69">
        <v>44621</v>
      </c>
      <c r="BL3" s="69">
        <v>44652</v>
      </c>
      <c r="BM3" s="69">
        <v>44682</v>
      </c>
      <c r="BN3" s="69">
        <v>44713</v>
      </c>
      <c r="BO3" s="69">
        <v>44743</v>
      </c>
      <c r="BP3" s="69">
        <v>44774</v>
      </c>
      <c r="BQ3" s="69">
        <v>44805</v>
      </c>
      <c r="BR3" s="69">
        <v>44835</v>
      </c>
      <c r="BS3" s="69">
        <v>44866</v>
      </c>
      <c r="BT3" s="69">
        <v>44896</v>
      </c>
      <c r="BU3" s="69">
        <v>44927</v>
      </c>
      <c r="BV3" s="69">
        <v>44958</v>
      </c>
      <c r="BW3" s="69">
        <v>44986</v>
      </c>
      <c r="BX3" s="69">
        <v>45017</v>
      </c>
      <c r="BY3" s="69">
        <v>45047</v>
      </c>
      <c r="BZ3" s="69">
        <v>45078</v>
      </c>
      <c r="CA3" s="69">
        <v>45108</v>
      </c>
      <c r="CB3" s="69">
        <v>45139</v>
      </c>
      <c r="CC3" s="69">
        <v>45170</v>
      </c>
      <c r="CD3" s="69">
        <v>45200</v>
      </c>
      <c r="CE3" s="69">
        <v>45231</v>
      </c>
      <c r="CF3" s="69">
        <v>45261</v>
      </c>
      <c r="CG3" s="69">
        <v>45292</v>
      </c>
      <c r="CH3" s="69">
        <v>45323</v>
      </c>
      <c r="CI3" s="69">
        <v>45352</v>
      </c>
      <c r="CJ3" s="69">
        <v>45383</v>
      </c>
      <c r="CK3" s="69">
        <v>45413</v>
      </c>
      <c r="CL3" s="69">
        <v>45444</v>
      </c>
      <c r="CM3" s="69">
        <v>45474</v>
      </c>
      <c r="CN3" s="69">
        <v>45505</v>
      </c>
      <c r="CO3" s="69">
        <v>45536</v>
      </c>
      <c r="CP3" s="69">
        <v>45566</v>
      </c>
      <c r="CQ3" s="69">
        <v>45597</v>
      </c>
      <c r="CR3" s="69">
        <v>45627</v>
      </c>
      <c r="CS3" s="69">
        <v>45658</v>
      </c>
      <c r="CT3" s="69">
        <v>45689</v>
      </c>
      <c r="CU3" s="69">
        <v>45717</v>
      </c>
      <c r="CV3" s="69">
        <v>45748</v>
      </c>
      <c r="CW3" s="69">
        <v>45778</v>
      </c>
      <c r="CX3" s="69">
        <v>45809</v>
      </c>
      <c r="CY3" s="69">
        <v>45839</v>
      </c>
      <c r="CZ3" s="69">
        <v>45870</v>
      </c>
      <c r="DA3" s="69">
        <v>45901</v>
      </c>
      <c r="DB3" s="69">
        <v>45931</v>
      </c>
      <c r="DC3" s="69">
        <v>45962</v>
      </c>
      <c r="DD3" s="69">
        <v>45992</v>
      </c>
      <c r="DE3" s="69">
        <v>46023</v>
      </c>
      <c r="DF3" s="69">
        <v>46054</v>
      </c>
      <c r="DG3" s="69">
        <v>46082</v>
      </c>
      <c r="DH3" s="69">
        <v>46113</v>
      </c>
      <c r="DI3" s="69">
        <v>46143</v>
      </c>
      <c r="DJ3" s="69">
        <v>46174</v>
      </c>
      <c r="DK3" s="69">
        <v>46204</v>
      </c>
      <c r="DL3" s="69">
        <v>46235</v>
      </c>
      <c r="DM3" s="69">
        <v>46266</v>
      </c>
      <c r="DN3" s="69">
        <v>46296</v>
      </c>
      <c r="DO3" s="69">
        <v>46327</v>
      </c>
      <c r="DP3" s="69">
        <v>46357</v>
      </c>
      <c r="DQ3" s="69">
        <v>46388</v>
      </c>
      <c r="DR3" s="69">
        <v>46419</v>
      </c>
      <c r="DS3" s="69">
        <v>46447</v>
      </c>
    </row>
    <row r="4" spans="2:123" x14ac:dyDescent="0.25">
      <c r="B4" s="88" t="s">
        <v>30</v>
      </c>
      <c r="C4" s="89">
        <v>458250</v>
      </c>
      <c r="D4" s="89">
        <v>458250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89">
        <v>0</v>
      </c>
      <c r="M4" s="89">
        <v>0</v>
      </c>
      <c r="N4" s="89">
        <v>0</v>
      </c>
      <c r="O4" s="89">
        <v>0</v>
      </c>
      <c r="P4" s="89">
        <v>0</v>
      </c>
      <c r="Q4" s="89">
        <v>0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89">
        <v>0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0</v>
      </c>
      <c r="AH4" s="89">
        <v>0</v>
      </c>
      <c r="AI4" s="89">
        <v>0</v>
      </c>
      <c r="AJ4" s="89">
        <v>0</v>
      </c>
      <c r="AK4" s="89">
        <v>0</v>
      </c>
      <c r="AL4" s="89">
        <v>0</v>
      </c>
      <c r="AM4" s="89">
        <v>0</v>
      </c>
      <c r="AN4" s="89">
        <v>0</v>
      </c>
      <c r="AO4" s="89">
        <v>0</v>
      </c>
      <c r="AP4" s="89">
        <v>0</v>
      </c>
      <c r="AQ4" s="89">
        <v>0</v>
      </c>
      <c r="AR4" s="89">
        <v>0</v>
      </c>
      <c r="AS4" s="89">
        <v>0</v>
      </c>
      <c r="AT4" s="89">
        <v>0</v>
      </c>
      <c r="AU4" s="89">
        <v>0</v>
      </c>
      <c r="AV4" s="89">
        <v>0</v>
      </c>
      <c r="AW4" s="89">
        <v>0</v>
      </c>
      <c r="AX4" s="89">
        <v>0</v>
      </c>
      <c r="AY4" s="89">
        <v>0</v>
      </c>
      <c r="AZ4" s="89">
        <v>0</v>
      </c>
      <c r="BA4" s="89">
        <v>0</v>
      </c>
      <c r="BB4" s="89">
        <v>0</v>
      </c>
      <c r="BC4" s="89">
        <v>0</v>
      </c>
      <c r="BD4" s="89">
        <v>0</v>
      </c>
      <c r="BE4" s="89">
        <v>0</v>
      </c>
      <c r="BF4" s="89">
        <v>0</v>
      </c>
      <c r="BG4" s="89">
        <v>0</v>
      </c>
      <c r="BH4" s="89">
        <v>0</v>
      </c>
      <c r="BI4" s="89">
        <v>0</v>
      </c>
      <c r="BJ4" s="89">
        <v>0</v>
      </c>
      <c r="BK4" s="89">
        <v>0</v>
      </c>
      <c r="BL4" s="89">
        <v>0</v>
      </c>
      <c r="BM4" s="89">
        <v>0</v>
      </c>
      <c r="BN4" s="89">
        <v>0</v>
      </c>
      <c r="BO4" s="89">
        <v>0</v>
      </c>
      <c r="BP4" s="89">
        <v>0</v>
      </c>
      <c r="BQ4" s="89">
        <v>0</v>
      </c>
      <c r="BR4" s="89">
        <v>0</v>
      </c>
      <c r="BS4" s="89">
        <v>0</v>
      </c>
      <c r="BT4" s="89">
        <v>0</v>
      </c>
      <c r="BU4" s="89">
        <v>0</v>
      </c>
      <c r="BV4" s="89">
        <v>0</v>
      </c>
      <c r="BW4" s="89">
        <v>0</v>
      </c>
      <c r="BX4" s="89">
        <v>0</v>
      </c>
      <c r="BY4" s="89">
        <v>0</v>
      </c>
      <c r="BZ4" s="89">
        <v>0</v>
      </c>
      <c r="CA4" s="89">
        <v>0</v>
      </c>
      <c r="CB4" s="89">
        <v>0</v>
      </c>
      <c r="CC4" s="89">
        <v>0</v>
      </c>
      <c r="CD4" s="89">
        <v>0</v>
      </c>
      <c r="CE4" s="89">
        <v>0</v>
      </c>
      <c r="CF4" s="89">
        <v>0</v>
      </c>
      <c r="CG4" s="89">
        <v>0</v>
      </c>
      <c r="CH4" s="89">
        <v>0</v>
      </c>
      <c r="CI4" s="89">
        <v>0</v>
      </c>
      <c r="CJ4" s="89">
        <v>0</v>
      </c>
      <c r="CK4" s="89">
        <v>0</v>
      </c>
      <c r="CL4" s="89">
        <v>0</v>
      </c>
      <c r="CM4" s="89">
        <v>0</v>
      </c>
      <c r="CN4" s="89">
        <v>0</v>
      </c>
      <c r="CO4" s="89">
        <v>0</v>
      </c>
      <c r="CP4" s="89">
        <v>0</v>
      </c>
      <c r="CQ4" s="89">
        <v>0</v>
      </c>
      <c r="CR4" s="89">
        <v>0</v>
      </c>
      <c r="CS4" s="89">
        <v>0</v>
      </c>
      <c r="CT4" s="89">
        <v>0</v>
      </c>
      <c r="CU4" s="89">
        <v>0</v>
      </c>
      <c r="CV4" s="89">
        <v>0</v>
      </c>
      <c r="CW4" s="89">
        <v>0</v>
      </c>
      <c r="CX4" s="89">
        <v>0</v>
      </c>
      <c r="CY4" s="89">
        <v>0</v>
      </c>
      <c r="CZ4" s="89">
        <v>0</v>
      </c>
      <c r="DA4" s="89">
        <v>0</v>
      </c>
      <c r="DB4" s="89">
        <v>0</v>
      </c>
      <c r="DC4" s="89">
        <v>0</v>
      </c>
      <c r="DD4" s="89">
        <v>0</v>
      </c>
      <c r="DE4" s="89">
        <v>0</v>
      </c>
      <c r="DF4" s="89">
        <v>0</v>
      </c>
      <c r="DG4" s="89">
        <v>0</v>
      </c>
      <c r="DH4" s="89">
        <v>0</v>
      </c>
      <c r="DI4" s="89">
        <v>0</v>
      </c>
      <c r="DJ4" s="89">
        <v>0</v>
      </c>
      <c r="DK4" s="89">
        <v>0</v>
      </c>
      <c r="DL4" s="89">
        <v>0</v>
      </c>
      <c r="DM4" s="89">
        <v>0</v>
      </c>
      <c r="DN4" s="89">
        <v>0</v>
      </c>
      <c r="DO4" s="89">
        <v>0</v>
      </c>
      <c r="DP4" s="89">
        <v>0</v>
      </c>
      <c r="DQ4" s="89">
        <v>0</v>
      </c>
      <c r="DR4" s="89">
        <v>0</v>
      </c>
      <c r="DS4" s="90">
        <v>0</v>
      </c>
    </row>
    <row r="5" spans="2:123" x14ac:dyDescent="0.25">
      <c r="B5" s="98" t="s">
        <v>3</v>
      </c>
      <c r="C5" s="99">
        <v>47250</v>
      </c>
      <c r="D5" s="99">
        <v>47250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</row>
    <row r="6" spans="2:123" x14ac:dyDescent="0.25">
      <c r="B6" s="98" t="s">
        <v>4</v>
      </c>
      <c r="C6" s="99">
        <v>136000</v>
      </c>
      <c r="D6" s="99">
        <v>136000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3"/>
    </row>
    <row r="7" spans="2:123" x14ac:dyDescent="0.25">
      <c r="B7" s="98" t="s">
        <v>5</v>
      </c>
      <c r="C7" s="99">
        <v>176000</v>
      </c>
      <c r="D7" s="99">
        <v>176000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3"/>
    </row>
    <row r="8" spans="2:123" x14ac:dyDescent="0.25">
      <c r="B8" s="98" t="s">
        <v>6</v>
      </c>
      <c r="C8" s="99">
        <v>56250</v>
      </c>
      <c r="D8" s="99">
        <v>56250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3"/>
    </row>
    <row r="9" spans="2:123" s="1" customFormat="1" x14ac:dyDescent="0.25">
      <c r="B9" s="100" t="s">
        <v>16</v>
      </c>
      <c r="C9" s="101">
        <v>415500</v>
      </c>
      <c r="D9" s="101">
        <v>415500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0</v>
      </c>
      <c r="DM9" s="101">
        <v>0</v>
      </c>
      <c r="DN9" s="101">
        <v>0</v>
      </c>
      <c r="DO9" s="101">
        <v>0</v>
      </c>
      <c r="DP9" s="101">
        <v>0</v>
      </c>
      <c r="DQ9" s="101">
        <v>0</v>
      </c>
      <c r="DR9" s="101">
        <v>0</v>
      </c>
      <c r="DS9" s="102">
        <v>0</v>
      </c>
    </row>
    <row r="10" spans="2:123" x14ac:dyDescent="0.25">
      <c r="B10" s="98" t="s">
        <v>7</v>
      </c>
      <c r="C10" s="99">
        <v>9000</v>
      </c>
      <c r="D10" s="99">
        <v>9000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3"/>
    </row>
    <row r="11" spans="2:123" x14ac:dyDescent="0.25">
      <c r="B11" s="98" t="s">
        <v>8</v>
      </c>
      <c r="C11" s="99">
        <v>11250</v>
      </c>
      <c r="D11" s="99">
        <v>11250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3"/>
    </row>
    <row r="12" spans="2:123" x14ac:dyDescent="0.25">
      <c r="B12" s="98" t="s">
        <v>2</v>
      </c>
      <c r="C12" s="99">
        <v>22500</v>
      </c>
      <c r="D12" s="99">
        <v>22500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3"/>
    </row>
    <row r="13" spans="2:123" s="1" customFormat="1" x14ac:dyDescent="0.25">
      <c r="B13" s="100" t="s">
        <v>17</v>
      </c>
      <c r="C13" s="101">
        <v>42750</v>
      </c>
      <c r="D13" s="101">
        <v>42750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  <c r="DQ13" s="101">
        <v>0</v>
      </c>
      <c r="DR13" s="101">
        <v>0</v>
      </c>
      <c r="DS13" s="102">
        <v>0</v>
      </c>
    </row>
    <row r="14" spans="2:123" x14ac:dyDescent="0.25">
      <c r="B14" s="10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3"/>
    </row>
    <row r="15" spans="2:123" x14ac:dyDescent="0.25">
      <c r="B15" s="88" t="s">
        <v>28</v>
      </c>
      <c r="C15" s="89">
        <v>215</v>
      </c>
      <c r="D15" s="89">
        <v>0</v>
      </c>
      <c r="E15" s="89">
        <v>0</v>
      </c>
      <c r="F15" s="89">
        <v>0</v>
      </c>
      <c r="G15" s="89">
        <v>7.5</v>
      </c>
      <c r="H15" s="89">
        <v>18</v>
      </c>
      <c r="I15" s="89">
        <v>18</v>
      </c>
      <c r="J15" s="89">
        <v>18</v>
      </c>
      <c r="K15" s="89">
        <v>18</v>
      </c>
      <c r="L15" s="89">
        <v>18</v>
      </c>
      <c r="M15" s="89">
        <v>19</v>
      </c>
      <c r="N15" s="89">
        <v>18.5</v>
      </c>
      <c r="O15" s="89">
        <v>16.5</v>
      </c>
      <c r="P15" s="89">
        <v>15.5</v>
      </c>
      <c r="Q15" s="89">
        <v>10.5</v>
      </c>
      <c r="R15" s="89">
        <v>5.5</v>
      </c>
      <c r="S15" s="89">
        <v>5.5</v>
      </c>
      <c r="T15" s="89">
        <v>5.5</v>
      </c>
      <c r="U15" s="89">
        <v>5.5</v>
      </c>
      <c r="V15" s="89">
        <v>5.5</v>
      </c>
      <c r="W15" s="89">
        <v>2</v>
      </c>
      <c r="X15" s="89">
        <v>2</v>
      </c>
      <c r="Y15" s="89">
        <v>2</v>
      </c>
      <c r="Z15" s="89">
        <v>2</v>
      </c>
      <c r="AA15" s="89">
        <v>2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  <c r="DJ15" s="89">
        <v>0</v>
      </c>
      <c r="DK15" s="89">
        <v>0</v>
      </c>
      <c r="DL15" s="89">
        <v>0</v>
      </c>
      <c r="DM15" s="89">
        <v>0</v>
      </c>
      <c r="DN15" s="89">
        <v>0</v>
      </c>
      <c r="DO15" s="89">
        <v>0</v>
      </c>
      <c r="DP15" s="89">
        <v>0</v>
      </c>
      <c r="DQ15" s="89">
        <v>0</v>
      </c>
      <c r="DR15" s="89">
        <v>0</v>
      </c>
      <c r="DS15" s="90">
        <v>0</v>
      </c>
    </row>
    <row r="16" spans="2:123" x14ac:dyDescent="0.25">
      <c r="B16" s="98" t="s">
        <v>3</v>
      </c>
      <c r="C16" s="99">
        <v>15</v>
      </c>
      <c r="D16" s="92">
        <v>0</v>
      </c>
      <c r="E16" s="92">
        <v>0</v>
      </c>
      <c r="F16" s="92">
        <v>0</v>
      </c>
      <c r="G16" s="92">
        <v>0</v>
      </c>
      <c r="H16" s="92">
        <v>2</v>
      </c>
      <c r="I16" s="92">
        <v>2</v>
      </c>
      <c r="J16" s="92">
        <v>2</v>
      </c>
      <c r="K16" s="92">
        <v>2</v>
      </c>
      <c r="L16" s="92">
        <v>2</v>
      </c>
      <c r="M16" s="92">
        <v>2</v>
      </c>
      <c r="N16" s="92">
        <v>2</v>
      </c>
      <c r="O16" s="92">
        <v>1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92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  <c r="DI16" s="92">
        <v>0</v>
      </c>
      <c r="DJ16" s="92">
        <v>0</v>
      </c>
      <c r="DK16" s="92">
        <v>0</v>
      </c>
      <c r="DL16" s="92">
        <v>0</v>
      </c>
      <c r="DM16" s="92">
        <v>0</v>
      </c>
      <c r="DN16" s="92">
        <v>0</v>
      </c>
      <c r="DO16" s="92">
        <v>0</v>
      </c>
      <c r="DP16" s="92">
        <v>0</v>
      </c>
      <c r="DQ16" s="92">
        <v>0</v>
      </c>
      <c r="DR16" s="92">
        <v>0</v>
      </c>
      <c r="DS16" s="93">
        <v>0</v>
      </c>
    </row>
    <row r="17" spans="2:123" x14ac:dyDescent="0.25">
      <c r="B17" s="98" t="s">
        <v>4</v>
      </c>
      <c r="C17" s="99">
        <v>40</v>
      </c>
      <c r="D17" s="92">
        <v>0</v>
      </c>
      <c r="E17" s="92">
        <v>0</v>
      </c>
      <c r="F17" s="92">
        <v>0</v>
      </c>
      <c r="G17" s="92">
        <v>0</v>
      </c>
      <c r="H17" s="92">
        <v>2</v>
      </c>
      <c r="I17" s="92">
        <v>2</v>
      </c>
      <c r="J17" s="92">
        <v>2</v>
      </c>
      <c r="K17" s="92">
        <v>2</v>
      </c>
      <c r="L17" s="92">
        <v>2</v>
      </c>
      <c r="M17" s="92">
        <v>2</v>
      </c>
      <c r="N17" s="92">
        <v>2</v>
      </c>
      <c r="O17" s="92">
        <v>2</v>
      </c>
      <c r="P17" s="92">
        <v>2</v>
      </c>
      <c r="Q17" s="92">
        <v>2</v>
      </c>
      <c r="R17" s="92">
        <v>2</v>
      </c>
      <c r="S17" s="92">
        <v>2</v>
      </c>
      <c r="T17" s="92">
        <v>2</v>
      </c>
      <c r="U17" s="92">
        <v>2</v>
      </c>
      <c r="V17" s="92">
        <v>2</v>
      </c>
      <c r="W17" s="92">
        <v>2</v>
      </c>
      <c r="X17" s="92">
        <v>2</v>
      </c>
      <c r="Y17" s="92">
        <v>2</v>
      </c>
      <c r="Z17" s="92">
        <v>2</v>
      </c>
      <c r="AA17" s="92">
        <v>2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0</v>
      </c>
      <c r="CQ17" s="92">
        <v>0</v>
      </c>
      <c r="CR17" s="92">
        <v>0</v>
      </c>
      <c r="CS17" s="92">
        <v>0</v>
      </c>
      <c r="CT17" s="92">
        <v>0</v>
      </c>
      <c r="CU17" s="92">
        <v>0</v>
      </c>
      <c r="CV17" s="92">
        <v>0</v>
      </c>
      <c r="CW17" s="92">
        <v>0</v>
      </c>
      <c r="CX17" s="92">
        <v>0</v>
      </c>
      <c r="CY17" s="92">
        <v>0</v>
      </c>
      <c r="CZ17" s="92">
        <v>0</v>
      </c>
      <c r="DA17" s="92">
        <v>0</v>
      </c>
      <c r="DB17" s="92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  <c r="DI17" s="92">
        <v>0</v>
      </c>
      <c r="DJ17" s="92">
        <v>0</v>
      </c>
      <c r="DK17" s="92">
        <v>0</v>
      </c>
      <c r="DL17" s="92">
        <v>0</v>
      </c>
      <c r="DM17" s="92">
        <v>0</v>
      </c>
      <c r="DN17" s="92">
        <v>0</v>
      </c>
      <c r="DO17" s="92">
        <v>0</v>
      </c>
      <c r="DP17" s="92">
        <v>0</v>
      </c>
      <c r="DQ17" s="92">
        <v>0</v>
      </c>
      <c r="DR17" s="92">
        <v>0</v>
      </c>
      <c r="DS17" s="93">
        <v>0</v>
      </c>
    </row>
    <row r="18" spans="2:123" x14ac:dyDescent="0.25">
      <c r="B18" s="98" t="s">
        <v>5</v>
      </c>
      <c r="C18" s="99">
        <v>40</v>
      </c>
      <c r="D18" s="92">
        <v>0</v>
      </c>
      <c r="E18" s="92">
        <v>0</v>
      </c>
      <c r="F18" s="92">
        <v>0</v>
      </c>
      <c r="G18" s="92">
        <v>2.5</v>
      </c>
      <c r="H18" s="92">
        <v>2.5</v>
      </c>
      <c r="I18" s="92">
        <v>2.5</v>
      </c>
      <c r="J18" s="92">
        <v>2.5</v>
      </c>
      <c r="K18" s="92">
        <v>2.5</v>
      </c>
      <c r="L18" s="92">
        <v>2.5</v>
      </c>
      <c r="M18" s="92">
        <v>2.5</v>
      </c>
      <c r="N18" s="92">
        <v>2.5</v>
      </c>
      <c r="O18" s="92">
        <v>2.5</v>
      </c>
      <c r="P18" s="92">
        <v>2.5</v>
      </c>
      <c r="Q18" s="92">
        <v>2.5</v>
      </c>
      <c r="R18" s="92">
        <v>2.5</v>
      </c>
      <c r="S18" s="92">
        <v>2.5</v>
      </c>
      <c r="T18" s="92">
        <v>2.5</v>
      </c>
      <c r="U18" s="92">
        <v>2.5</v>
      </c>
      <c r="V18" s="92">
        <v>2.5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92">
        <v>0</v>
      </c>
      <c r="CX18" s="92">
        <v>0</v>
      </c>
      <c r="CY18" s="92">
        <v>0</v>
      </c>
      <c r="CZ18" s="92">
        <v>0</v>
      </c>
      <c r="DA18" s="92">
        <v>0</v>
      </c>
      <c r="DB18" s="92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2">
        <v>0</v>
      </c>
      <c r="DI18" s="92">
        <v>0</v>
      </c>
      <c r="DJ18" s="92">
        <v>0</v>
      </c>
      <c r="DK18" s="92">
        <v>0</v>
      </c>
      <c r="DL18" s="92">
        <v>0</v>
      </c>
      <c r="DM18" s="92">
        <v>0</v>
      </c>
      <c r="DN18" s="92">
        <v>0</v>
      </c>
      <c r="DO18" s="92">
        <v>0</v>
      </c>
      <c r="DP18" s="92">
        <v>0</v>
      </c>
      <c r="DQ18" s="92">
        <v>0</v>
      </c>
      <c r="DR18" s="92">
        <v>0</v>
      </c>
      <c r="DS18" s="93">
        <v>0</v>
      </c>
    </row>
    <row r="19" spans="2:123" x14ac:dyDescent="0.25">
      <c r="B19" s="98" t="s">
        <v>6</v>
      </c>
      <c r="C19" s="99">
        <v>10</v>
      </c>
      <c r="D19" s="92">
        <v>0</v>
      </c>
      <c r="E19" s="92">
        <v>0</v>
      </c>
      <c r="F19" s="92">
        <v>0</v>
      </c>
      <c r="G19" s="92">
        <v>0</v>
      </c>
      <c r="H19" s="92">
        <v>1.5</v>
      </c>
      <c r="I19" s="92">
        <v>1.5</v>
      </c>
      <c r="J19" s="92">
        <v>1.5</v>
      </c>
      <c r="K19" s="92">
        <v>1.5</v>
      </c>
      <c r="L19" s="92">
        <v>1.5</v>
      </c>
      <c r="M19" s="92">
        <v>1.5</v>
      </c>
      <c r="N19" s="92">
        <v>1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92">
        <v>0</v>
      </c>
      <c r="DI19" s="92">
        <v>0</v>
      </c>
      <c r="DJ19" s="92">
        <v>0</v>
      </c>
      <c r="DK19" s="92">
        <v>0</v>
      </c>
      <c r="DL19" s="92">
        <v>0</v>
      </c>
      <c r="DM19" s="92">
        <v>0</v>
      </c>
      <c r="DN19" s="92">
        <v>0</v>
      </c>
      <c r="DO19" s="92">
        <v>0</v>
      </c>
      <c r="DP19" s="92">
        <v>0</v>
      </c>
      <c r="DQ19" s="92">
        <v>0</v>
      </c>
      <c r="DR19" s="92">
        <v>0</v>
      </c>
      <c r="DS19" s="93">
        <v>0</v>
      </c>
    </row>
    <row r="20" spans="2:123" s="1" customFormat="1" x14ac:dyDescent="0.25">
      <c r="B20" s="100" t="s">
        <v>16</v>
      </c>
      <c r="C20" s="101">
        <v>105</v>
      </c>
      <c r="D20" s="101">
        <v>0</v>
      </c>
      <c r="E20" s="101">
        <v>0</v>
      </c>
      <c r="F20" s="101">
        <v>0</v>
      </c>
      <c r="G20" s="101">
        <v>2.5</v>
      </c>
      <c r="H20" s="101">
        <v>8</v>
      </c>
      <c r="I20" s="101">
        <v>8</v>
      </c>
      <c r="J20" s="101">
        <v>8</v>
      </c>
      <c r="K20" s="101">
        <v>8</v>
      </c>
      <c r="L20" s="101">
        <v>8</v>
      </c>
      <c r="M20" s="101">
        <v>8</v>
      </c>
      <c r="N20" s="101">
        <v>7.5</v>
      </c>
      <c r="O20" s="101">
        <v>5.5</v>
      </c>
      <c r="P20" s="101">
        <v>4.5</v>
      </c>
      <c r="Q20" s="101">
        <v>4.5</v>
      </c>
      <c r="R20" s="101">
        <v>4.5</v>
      </c>
      <c r="S20" s="101">
        <v>4.5</v>
      </c>
      <c r="T20" s="101">
        <v>4.5</v>
      </c>
      <c r="U20" s="101">
        <v>4.5</v>
      </c>
      <c r="V20" s="101">
        <v>4.5</v>
      </c>
      <c r="W20" s="101">
        <v>2</v>
      </c>
      <c r="X20" s="101">
        <v>2</v>
      </c>
      <c r="Y20" s="101">
        <v>2</v>
      </c>
      <c r="Z20" s="101">
        <v>2</v>
      </c>
      <c r="AA20" s="101">
        <v>2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  <c r="DN20" s="101">
        <v>0</v>
      </c>
      <c r="DO20" s="101">
        <v>0</v>
      </c>
      <c r="DP20" s="101">
        <v>0</v>
      </c>
      <c r="DQ20" s="101">
        <v>0</v>
      </c>
      <c r="DR20" s="101">
        <v>0</v>
      </c>
      <c r="DS20" s="102">
        <v>0</v>
      </c>
    </row>
    <row r="21" spans="2:123" x14ac:dyDescent="0.25">
      <c r="B21" s="98" t="s">
        <v>7</v>
      </c>
      <c r="C21" s="99">
        <v>50</v>
      </c>
      <c r="D21" s="92">
        <v>0</v>
      </c>
      <c r="E21" s="92">
        <v>0</v>
      </c>
      <c r="F21" s="92">
        <v>0</v>
      </c>
      <c r="G21" s="92">
        <v>0</v>
      </c>
      <c r="H21" s="92">
        <v>5</v>
      </c>
      <c r="I21" s="92">
        <v>5</v>
      </c>
      <c r="J21" s="92">
        <v>5</v>
      </c>
      <c r="K21" s="92">
        <v>5</v>
      </c>
      <c r="L21" s="92">
        <v>5</v>
      </c>
      <c r="M21" s="92">
        <v>5</v>
      </c>
      <c r="N21" s="92">
        <v>5</v>
      </c>
      <c r="O21" s="92">
        <v>5</v>
      </c>
      <c r="P21" s="92">
        <v>5</v>
      </c>
      <c r="Q21" s="92">
        <v>5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0</v>
      </c>
      <c r="BQ21" s="92">
        <v>0</v>
      </c>
      <c r="BR21" s="92">
        <v>0</v>
      </c>
      <c r="BS21" s="92">
        <v>0</v>
      </c>
      <c r="BT21" s="92">
        <v>0</v>
      </c>
      <c r="BU21" s="92">
        <v>0</v>
      </c>
      <c r="BV21" s="92">
        <v>0</v>
      </c>
      <c r="BW21" s="92">
        <v>0</v>
      </c>
      <c r="BX21" s="92">
        <v>0</v>
      </c>
      <c r="BY21" s="92">
        <v>0</v>
      </c>
      <c r="BZ21" s="92">
        <v>0</v>
      </c>
      <c r="CA21" s="92">
        <v>0</v>
      </c>
      <c r="CB21" s="92">
        <v>0</v>
      </c>
      <c r="CC21" s="92">
        <v>0</v>
      </c>
      <c r="CD21" s="92">
        <v>0</v>
      </c>
      <c r="CE21" s="92">
        <v>0</v>
      </c>
      <c r="CF21" s="92">
        <v>0</v>
      </c>
      <c r="CG21" s="92">
        <v>0</v>
      </c>
      <c r="CH21" s="92">
        <v>0</v>
      </c>
      <c r="CI21" s="92">
        <v>0</v>
      </c>
      <c r="CJ21" s="92">
        <v>0</v>
      </c>
      <c r="CK21" s="92">
        <v>0</v>
      </c>
      <c r="CL21" s="92">
        <v>0</v>
      </c>
      <c r="CM21" s="92">
        <v>0</v>
      </c>
      <c r="CN21" s="92">
        <v>0</v>
      </c>
      <c r="CO21" s="92">
        <v>0</v>
      </c>
      <c r="CP21" s="92">
        <v>0</v>
      </c>
      <c r="CQ21" s="92">
        <v>0</v>
      </c>
      <c r="CR21" s="92">
        <v>0</v>
      </c>
      <c r="CS21" s="92">
        <v>0</v>
      </c>
      <c r="CT21" s="92">
        <v>0</v>
      </c>
      <c r="CU21" s="92">
        <v>0</v>
      </c>
      <c r="CV21" s="92">
        <v>0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0</v>
      </c>
      <c r="DC21" s="92">
        <v>0</v>
      </c>
      <c r="DD21" s="92">
        <v>0</v>
      </c>
      <c r="DE21" s="92">
        <v>0</v>
      </c>
      <c r="DF21" s="92">
        <v>0</v>
      </c>
      <c r="DG21" s="92">
        <v>0</v>
      </c>
      <c r="DH21" s="92">
        <v>0</v>
      </c>
      <c r="DI21" s="92">
        <v>0</v>
      </c>
      <c r="DJ21" s="92">
        <v>0</v>
      </c>
      <c r="DK21" s="92">
        <v>0</v>
      </c>
      <c r="DL21" s="92">
        <v>0</v>
      </c>
      <c r="DM21" s="92">
        <v>0</v>
      </c>
      <c r="DN21" s="92">
        <v>0</v>
      </c>
      <c r="DO21" s="92">
        <v>0</v>
      </c>
      <c r="DP21" s="92">
        <v>0</v>
      </c>
      <c r="DQ21" s="92">
        <v>0</v>
      </c>
      <c r="DR21" s="92">
        <v>0</v>
      </c>
      <c r="DS21" s="93">
        <v>0</v>
      </c>
    </row>
    <row r="22" spans="2:123" x14ac:dyDescent="0.25">
      <c r="B22" s="98" t="s">
        <v>8</v>
      </c>
      <c r="C22" s="99">
        <v>50</v>
      </c>
      <c r="D22" s="92">
        <v>0</v>
      </c>
      <c r="E22" s="92">
        <v>0</v>
      </c>
      <c r="F22" s="92">
        <v>0</v>
      </c>
      <c r="G22" s="92">
        <v>5</v>
      </c>
      <c r="H22" s="92">
        <v>5</v>
      </c>
      <c r="I22" s="92">
        <v>5</v>
      </c>
      <c r="J22" s="92">
        <v>5</v>
      </c>
      <c r="K22" s="92">
        <v>5</v>
      </c>
      <c r="L22" s="92">
        <v>5</v>
      </c>
      <c r="M22" s="92">
        <v>5</v>
      </c>
      <c r="N22" s="92">
        <v>5</v>
      </c>
      <c r="O22" s="92">
        <v>5</v>
      </c>
      <c r="P22" s="92">
        <v>5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2">
        <v>0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  <c r="CN22" s="92">
        <v>0</v>
      </c>
      <c r="CO22" s="92">
        <v>0</v>
      </c>
      <c r="CP22" s="92">
        <v>0</v>
      </c>
      <c r="CQ22" s="92">
        <v>0</v>
      </c>
      <c r="CR22" s="92">
        <v>0</v>
      </c>
      <c r="CS22" s="92">
        <v>0</v>
      </c>
      <c r="CT22" s="92">
        <v>0</v>
      </c>
      <c r="CU22" s="92">
        <v>0</v>
      </c>
      <c r="CV22" s="92">
        <v>0</v>
      </c>
      <c r="CW22" s="92">
        <v>0</v>
      </c>
      <c r="CX22" s="92">
        <v>0</v>
      </c>
      <c r="CY22" s="92">
        <v>0</v>
      </c>
      <c r="CZ22" s="92">
        <v>0</v>
      </c>
      <c r="DA22" s="92">
        <v>0</v>
      </c>
      <c r="DB22" s="92">
        <v>0</v>
      </c>
      <c r="DC22" s="92">
        <v>0</v>
      </c>
      <c r="DD22" s="92">
        <v>0</v>
      </c>
      <c r="DE22" s="92">
        <v>0</v>
      </c>
      <c r="DF22" s="92">
        <v>0</v>
      </c>
      <c r="DG22" s="92">
        <v>0</v>
      </c>
      <c r="DH22" s="92">
        <v>0</v>
      </c>
      <c r="DI22" s="92">
        <v>0</v>
      </c>
      <c r="DJ22" s="92">
        <v>0</v>
      </c>
      <c r="DK22" s="92">
        <v>0</v>
      </c>
      <c r="DL22" s="92">
        <v>0</v>
      </c>
      <c r="DM22" s="92">
        <v>0</v>
      </c>
      <c r="DN22" s="92">
        <v>0</v>
      </c>
      <c r="DO22" s="92">
        <v>0</v>
      </c>
      <c r="DP22" s="92">
        <v>0</v>
      </c>
      <c r="DQ22" s="92">
        <v>0</v>
      </c>
      <c r="DR22" s="92">
        <v>0</v>
      </c>
      <c r="DS22" s="93">
        <v>0</v>
      </c>
    </row>
    <row r="23" spans="2:123" x14ac:dyDescent="0.25">
      <c r="B23" s="98" t="s">
        <v>2</v>
      </c>
      <c r="C23" s="99">
        <v>10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1</v>
      </c>
      <c r="S23" s="92">
        <v>1</v>
      </c>
      <c r="T23" s="92">
        <v>1</v>
      </c>
      <c r="U23" s="92">
        <v>1</v>
      </c>
      <c r="V23" s="92">
        <v>1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  <c r="AS23" s="92">
        <v>0</v>
      </c>
      <c r="AT23" s="92">
        <v>0</v>
      </c>
      <c r="AU23" s="92">
        <v>0</v>
      </c>
      <c r="AV23" s="92">
        <v>0</v>
      </c>
      <c r="AW23" s="92">
        <v>0</v>
      </c>
      <c r="AX23" s="92">
        <v>0</v>
      </c>
      <c r="AY23" s="92">
        <v>0</v>
      </c>
      <c r="AZ23" s="92">
        <v>0</v>
      </c>
      <c r="BA23" s="92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  <c r="BS23" s="92">
        <v>0</v>
      </c>
      <c r="BT23" s="92">
        <v>0</v>
      </c>
      <c r="BU23" s="92">
        <v>0</v>
      </c>
      <c r="BV23" s="92">
        <v>0</v>
      </c>
      <c r="BW23" s="92">
        <v>0</v>
      </c>
      <c r="BX23" s="92">
        <v>0</v>
      </c>
      <c r="BY23" s="92">
        <v>0</v>
      </c>
      <c r="BZ23" s="92">
        <v>0</v>
      </c>
      <c r="CA23" s="92">
        <v>0</v>
      </c>
      <c r="CB23" s="92">
        <v>0</v>
      </c>
      <c r="CC23" s="92">
        <v>0</v>
      </c>
      <c r="CD23" s="92">
        <v>0</v>
      </c>
      <c r="CE23" s="92">
        <v>0</v>
      </c>
      <c r="CF23" s="92">
        <v>0</v>
      </c>
      <c r="CG23" s="92">
        <v>0</v>
      </c>
      <c r="CH23" s="92">
        <v>0</v>
      </c>
      <c r="CI23" s="92">
        <v>0</v>
      </c>
      <c r="CJ23" s="92">
        <v>0</v>
      </c>
      <c r="CK23" s="92">
        <v>0</v>
      </c>
      <c r="CL23" s="92">
        <v>0</v>
      </c>
      <c r="CM23" s="92">
        <v>0</v>
      </c>
      <c r="CN23" s="92">
        <v>0</v>
      </c>
      <c r="CO23" s="92">
        <v>0</v>
      </c>
      <c r="CP23" s="92">
        <v>0</v>
      </c>
      <c r="CQ23" s="92">
        <v>0</v>
      </c>
      <c r="CR23" s="92">
        <v>0</v>
      </c>
      <c r="CS23" s="92">
        <v>0</v>
      </c>
      <c r="CT23" s="92">
        <v>0</v>
      </c>
      <c r="CU23" s="92">
        <v>0</v>
      </c>
      <c r="CV23" s="92">
        <v>0</v>
      </c>
      <c r="CW23" s="92">
        <v>0</v>
      </c>
      <c r="CX23" s="92">
        <v>0</v>
      </c>
      <c r="CY23" s="92">
        <v>0</v>
      </c>
      <c r="CZ23" s="92">
        <v>0</v>
      </c>
      <c r="DA23" s="92">
        <v>0</v>
      </c>
      <c r="DB23" s="92">
        <v>0</v>
      </c>
      <c r="DC23" s="92">
        <v>0</v>
      </c>
      <c r="DD23" s="92">
        <v>0</v>
      </c>
      <c r="DE23" s="92">
        <v>0</v>
      </c>
      <c r="DF23" s="92">
        <v>0</v>
      </c>
      <c r="DG23" s="92">
        <v>0</v>
      </c>
      <c r="DH23" s="92">
        <v>0</v>
      </c>
      <c r="DI23" s="92">
        <v>0</v>
      </c>
      <c r="DJ23" s="92">
        <v>0</v>
      </c>
      <c r="DK23" s="92">
        <v>0</v>
      </c>
      <c r="DL23" s="92">
        <v>0</v>
      </c>
      <c r="DM23" s="92">
        <v>0</v>
      </c>
      <c r="DN23" s="92">
        <v>0</v>
      </c>
      <c r="DO23" s="92">
        <v>0</v>
      </c>
      <c r="DP23" s="92">
        <v>0</v>
      </c>
      <c r="DQ23" s="92">
        <v>0</v>
      </c>
      <c r="DR23" s="92">
        <v>0</v>
      </c>
      <c r="DS23" s="93">
        <v>0</v>
      </c>
    </row>
    <row r="24" spans="2:123" s="1" customFormat="1" x14ac:dyDescent="0.25">
      <c r="B24" s="100" t="s">
        <v>17</v>
      </c>
      <c r="C24" s="101">
        <v>110</v>
      </c>
      <c r="D24" s="101">
        <v>0</v>
      </c>
      <c r="E24" s="101">
        <v>0</v>
      </c>
      <c r="F24" s="101">
        <v>0</v>
      </c>
      <c r="G24" s="101">
        <v>5</v>
      </c>
      <c r="H24" s="101">
        <v>10</v>
      </c>
      <c r="I24" s="101">
        <v>10</v>
      </c>
      <c r="J24" s="101">
        <v>10</v>
      </c>
      <c r="K24" s="101">
        <v>10</v>
      </c>
      <c r="L24" s="101">
        <v>10</v>
      </c>
      <c r="M24" s="101">
        <v>11</v>
      </c>
      <c r="N24" s="101">
        <v>11</v>
      </c>
      <c r="O24" s="101">
        <v>11</v>
      </c>
      <c r="P24" s="101">
        <v>11</v>
      </c>
      <c r="Q24" s="101">
        <v>6</v>
      </c>
      <c r="R24" s="101">
        <v>1</v>
      </c>
      <c r="S24" s="101">
        <v>1</v>
      </c>
      <c r="T24" s="101">
        <v>1</v>
      </c>
      <c r="U24" s="101">
        <v>1</v>
      </c>
      <c r="V24" s="101">
        <v>1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  <c r="DN24" s="101">
        <v>0</v>
      </c>
      <c r="DO24" s="101">
        <v>0</v>
      </c>
      <c r="DP24" s="101">
        <v>0</v>
      </c>
      <c r="DQ24" s="101">
        <v>0</v>
      </c>
      <c r="DR24" s="101">
        <v>0</v>
      </c>
      <c r="DS24" s="102">
        <v>0</v>
      </c>
    </row>
    <row r="25" spans="2:123" x14ac:dyDescent="0.25">
      <c r="B25" s="103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</row>
    <row r="26" spans="2:123" x14ac:dyDescent="0.25">
      <c r="B26" s="88" t="s">
        <v>29</v>
      </c>
      <c r="C26" s="104"/>
      <c r="D26" s="89">
        <v>215</v>
      </c>
      <c r="E26" s="89">
        <v>215</v>
      </c>
      <c r="F26" s="89">
        <v>215</v>
      </c>
      <c r="G26" s="89">
        <v>207.5</v>
      </c>
      <c r="H26" s="89">
        <v>189.5</v>
      </c>
      <c r="I26" s="89">
        <v>171.5</v>
      </c>
      <c r="J26" s="89">
        <v>153.5</v>
      </c>
      <c r="K26" s="89">
        <v>135.5</v>
      </c>
      <c r="L26" s="89">
        <v>117.5</v>
      </c>
      <c r="M26" s="89">
        <v>98.5</v>
      </c>
      <c r="N26" s="89">
        <v>80</v>
      </c>
      <c r="O26" s="89">
        <v>63.5</v>
      </c>
      <c r="P26" s="89">
        <v>48</v>
      </c>
      <c r="Q26" s="89">
        <v>37.5</v>
      </c>
      <c r="R26" s="89">
        <v>32</v>
      </c>
      <c r="S26" s="89">
        <v>26.5</v>
      </c>
      <c r="T26" s="89">
        <v>21</v>
      </c>
      <c r="U26" s="89">
        <v>15.5</v>
      </c>
      <c r="V26" s="89">
        <v>10</v>
      </c>
      <c r="W26" s="89">
        <v>8</v>
      </c>
      <c r="X26" s="89">
        <v>6</v>
      </c>
      <c r="Y26" s="89">
        <v>4</v>
      </c>
      <c r="Z26" s="89">
        <v>2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D26" s="89">
        <v>0</v>
      </c>
      <c r="CE26" s="89">
        <v>0</v>
      </c>
      <c r="CF26" s="89">
        <v>0</v>
      </c>
      <c r="CG26" s="89">
        <v>0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89">
        <v>0</v>
      </c>
      <c r="CO26" s="89">
        <v>0</v>
      </c>
      <c r="CP26" s="89">
        <v>0</v>
      </c>
      <c r="CQ26" s="89">
        <v>0</v>
      </c>
      <c r="CR26" s="89">
        <v>0</v>
      </c>
      <c r="CS26" s="89">
        <v>0</v>
      </c>
      <c r="CT26" s="89">
        <v>0</v>
      </c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9">
        <v>0</v>
      </c>
      <c r="DG26" s="89">
        <v>0</v>
      </c>
      <c r="DH26" s="89">
        <v>0</v>
      </c>
      <c r="DI26" s="89">
        <v>0</v>
      </c>
      <c r="DJ26" s="89">
        <v>0</v>
      </c>
      <c r="DK26" s="89">
        <v>0</v>
      </c>
      <c r="DL26" s="89">
        <v>0</v>
      </c>
      <c r="DM26" s="89">
        <v>0</v>
      </c>
      <c r="DN26" s="89">
        <v>0</v>
      </c>
      <c r="DO26" s="89">
        <v>0</v>
      </c>
      <c r="DP26" s="89">
        <v>0</v>
      </c>
      <c r="DQ26" s="89">
        <v>0</v>
      </c>
      <c r="DR26" s="89">
        <v>0</v>
      </c>
      <c r="DS26" s="90">
        <v>0</v>
      </c>
    </row>
    <row r="27" spans="2:123" x14ac:dyDescent="0.25">
      <c r="B27" s="98" t="s">
        <v>3</v>
      </c>
      <c r="C27" s="92"/>
      <c r="D27" s="92">
        <v>15</v>
      </c>
      <c r="E27" s="92">
        <v>15</v>
      </c>
      <c r="F27" s="92">
        <v>15</v>
      </c>
      <c r="G27" s="92">
        <v>15</v>
      </c>
      <c r="H27" s="92">
        <v>13</v>
      </c>
      <c r="I27" s="92">
        <v>11</v>
      </c>
      <c r="J27" s="92">
        <v>9</v>
      </c>
      <c r="K27" s="92">
        <v>7</v>
      </c>
      <c r="L27" s="92">
        <v>5</v>
      </c>
      <c r="M27" s="92">
        <v>3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2">
        <v>0</v>
      </c>
      <c r="BE27" s="92">
        <v>0</v>
      </c>
      <c r="BF27" s="92">
        <v>0</v>
      </c>
      <c r="BG27" s="92">
        <v>0</v>
      </c>
      <c r="BH27" s="92">
        <v>0</v>
      </c>
      <c r="BI27" s="92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92">
        <v>0</v>
      </c>
      <c r="BT27" s="92">
        <v>0</v>
      </c>
      <c r="BU27" s="92">
        <v>0</v>
      </c>
      <c r="BV27" s="92">
        <v>0</v>
      </c>
      <c r="BW27" s="92">
        <v>0</v>
      </c>
      <c r="BX27" s="92">
        <v>0</v>
      </c>
      <c r="BY27" s="92">
        <v>0</v>
      </c>
      <c r="BZ27" s="92">
        <v>0</v>
      </c>
      <c r="CA27" s="92">
        <v>0</v>
      </c>
      <c r="CB27" s="92">
        <v>0</v>
      </c>
      <c r="CC27" s="92">
        <v>0</v>
      </c>
      <c r="CD27" s="92">
        <v>0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92">
        <v>0</v>
      </c>
      <c r="CK27" s="92">
        <v>0</v>
      </c>
      <c r="CL27" s="92">
        <v>0</v>
      </c>
      <c r="CM27" s="92">
        <v>0</v>
      </c>
      <c r="CN27" s="92">
        <v>0</v>
      </c>
      <c r="CO27" s="92">
        <v>0</v>
      </c>
      <c r="CP27" s="92">
        <v>0</v>
      </c>
      <c r="CQ27" s="92">
        <v>0</v>
      </c>
      <c r="CR27" s="92">
        <v>0</v>
      </c>
      <c r="CS27" s="92">
        <v>0</v>
      </c>
      <c r="CT27" s="92">
        <v>0</v>
      </c>
      <c r="CU27" s="92">
        <v>0</v>
      </c>
      <c r="CV27" s="92">
        <v>0</v>
      </c>
      <c r="CW27" s="92">
        <v>0</v>
      </c>
      <c r="CX27" s="92">
        <v>0</v>
      </c>
      <c r="CY27" s="92">
        <v>0</v>
      </c>
      <c r="CZ27" s="92">
        <v>0</v>
      </c>
      <c r="DA27" s="92">
        <v>0</v>
      </c>
      <c r="DB27" s="92">
        <v>0</v>
      </c>
      <c r="DC27" s="92">
        <v>0</v>
      </c>
      <c r="DD27" s="92">
        <v>0</v>
      </c>
      <c r="DE27" s="92">
        <v>0</v>
      </c>
      <c r="DF27" s="92">
        <v>0</v>
      </c>
      <c r="DG27" s="92">
        <v>0</v>
      </c>
      <c r="DH27" s="92">
        <v>0</v>
      </c>
      <c r="DI27" s="92">
        <v>0</v>
      </c>
      <c r="DJ27" s="92">
        <v>0</v>
      </c>
      <c r="DK27" s="92">
        <v>0</v>
      </c>
      <c r="DL27" s="92">
        <v>0</v>
      </c>
      <c r="DM27" s="92">
        <v>0</v>
      </c>
      <c r="DN27" s="92">
        <v>0</v>
      </c>
      <c r="DO27" s="92">
        <v>0</v>
      </c>
      <c r="DP27" s="92">
        <v>0</v>
      </c>
      <c r="DQ27" s="92">
        <v>0</v>
      </c>
      <c r="DR27" s="92">
        <v>0</v>
      </c>
      <c r="DS27" s="93">
        <v>0</v>
      </c>
    </row>
    <row r="28" spans="2:123" x14ac:dyDescent="0.25">
      <c r="B28" s="98" t="s">
        <v>4</v>
      </c>
      <c r="C28" s="92"/>
      <c r="D28" s="92">
        <v>40</v>
      </c>
      <c r="E28" s="92">
        <v>40</v>
      </c>
      <c r="F28" s="92">
        <v>40</v>
      </c>
      <c r="G28" s="92">
        <v>40</v>
      </c>
      <c r="H28" s="92">
        <v>38</v>
      </c>
      <c r="I28" s="92">
        <v>36</v>
      </c>
      <c r="J28" s="92">
        <v>34</v>
      </c>
      <c r="K28" s="92">
        <v>32</v>
      </c>
      <c r="L28" s="92">
        <v>30</v>
      </c>
      <c r="M28" s="92">
        <v>28</v>
      </c>
      <c r="N28" s="92">
        <v>26</v>
      </c>
      <c r="O28" s="92">
        <v>24</v>
      </c>
      <c r="P28" s="92">
        <v>22</v>
      </c>
      <c r="Q28" s="92">
        <v>20</v>
      </c>
      <c r="R28" s="92">
        <v>18</v>
      </c>
      <c r="S28" s="92">
        <v>16</v>
      </c>
      <c r="T28" s="92">
        <v>14</v>
      </c>
      <c r="U28" s="92">
        <v>12</v>
      </c>
      <c r="V28" s="92">
        <v>10</v>
      </c>
      <c r="W28" s="92">
        <v>8</v>
      </c>
      <c r="X28" s="92">
        <v>6</v>
      </c>
      <c r="Y28" s="92">
        <v>4</v>
      </c>
      <c r="Z28" s="92">
        <v>2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92">
        <v>0</v>
      </c>
      <c r="BH28" s="92">
        <v>0</v>
      </c>
      <c r="BI28" s="92">
        <v>0</v>
      </c>
      <c r="BJ28" s="92">
        <v>0</v>
      </c>
      <c r="BK28" s="92">
        <v>0</v>
      </c>
      <c r="BL28" s="92">
        <v>0</v>
      </c>
      <c r="BM28" s="92">
        <v>0</v>
      </c>
      <c r="BN28" s="92">
        <v>0</v>
      </c>
      <c r="BO28" s="92">
        <v>0</v>
      </c>
      <c r="BP28" s="92">
        <v>0</v>
      </c>
      <c r="BQ28" s="92">
        <v>0</v>
      </c>
      <c r="BR28" s="92">
        <v>0</v>
      </c>
      <c r="BS28" s="92">
        <v>0</v>
      </c>
      <c r="BT28" s="92">
        <v>0</v>
      </c>
      <c r="BU28" s="92">
        <v>0</v>
      </c>
      <c r="BV28" s="92">
        <v>0</v>
      </c>
      <c r="BW28" s="92">
        <v>0</v>
      </c>
      <c r="BX28" s="92">
        <v>0</v>
      </c>
      <c r="BY28" s="92">
        <v>0</v>
      </c>
      <c r="BZ28" s="92">
        <v>0</v>
      </c>
      <c r="CA28" s="92">
        <v>0</v>
      </c>
      <c r="CB28" s="92">
        <v>0</v>
      </c>
      <c r="CC28" s="92">
        <v>0</v>
      </c>
      <c r="CD28" s="92">
        <v>0</v>
      </c>
      <c r="CE28" s="92">
        <v>0</v>
      </c>
      <c r="CF28" s="92">
        <v>0</v>
      </c>
      <c r="CG28" s="92">
        <v>0</v>
      </c>
      <c r="CH28" s="92">
        <v>0</v>
      </c>
      <c r="CI28" s="92">
        <v>0</v>
      </c>
      <c r="CJ28" s="92">
        <v>0</v>
      </c>
      <c r="CK28" s="92">
        <v>0</v>
      </c>
      <c r="CL28" s="92">
        <v>0</v>
      </c>
      <c r="CM28" s="92">
        <v>0</v>
      </c>
      <c r="CN28" s="92">
        <v>0</v>
      </c>
      <c r="CO28" s="92">
        <v>0</v>
      </c>
      <c r="CP28" s="92">
        <v>0</v>
      </c>
      <c r="CQ28" s="92">
        <v>0</v>
      </c>
      <c r="CR28" s="92">
        <v>0</v>
      </c>
      <c r="CS28" s="92">
        <v>0</v>
      </c>
      <c r="CT28" s="92">
        <v>0</v>
      </c>
      <c r="CU28" s="92">
        <v>0</v>
      </c>
      <c r="CV28" s="92">
        <v>0</v>
      </c>
      <c r="CW28" s="92">
        <v>0</v>
      </c>
      <c r="CX28" s="92">
        <v>0</v>
      </c>
      <c r="CY28" s="92">
        <v>0</v>
      </c>
      <c r="CZ28" s="92">
        <v>0</v>
      </c>
      <c r="DA28" s="92">
        <v>0</v>
      </c>
      <c r="DB28" s="92">
        <v>0</v>
      </c>
      <c r="DC28" s="92">
        <v>0</v>
      </c>
      <c r="DD28" s="92">
        <v>0</v>
      </c>
      <c r="DE28" s="92">
        <v>0</v>
      </c>
      <c r="DF28" s="92">
        <v>0</v>
      </c>
      <c r="DG28" s="92">
        <v>0</v>
      </c>
      <c r="DH28" s="92">
        <v>0</v>
      </c>
      <c r="DI28" s="92">
        <v>0</v>
      </c>
      <c r="DJ28" s="92">
        <v>0</v>
      </c>
      <c r="DK28" s="92">
        <v>0</v>
      </c>
      <c r="DL28" s="92">
        <v>0</v>
      </c>
      <c r="DM28" s="92">
        <v>0</v>
      </c>
      <c r="DN28" s="92">
        <v>0</v>
      </c>
      <c r="DO28" s="92">
        <v>0</v>
      </c>
      <c r="DP28" s="92">
        <v>0</v>
      </c>
      <c r="DQ28" s="92">
        <v>0</v>
      </c>
      <c r="DR28" s="92">
        <v>0</v>
      </c>
      <c r="DS28" s="93">
        <v>0</v>
      </c>
    </row>
    <row r="29" spans="2:123" x14ac:dyDescent="0.25">
      <c r="B29" s="98" t="s">
        <v>5</v>
      </c>
      <c r="C29" s="92"/>
      <c r="D29" s="92">
        <v>40</v>
      </c>
      <c r="E29" s="92">
        <v>40</v>
      </c>
      <c r="F29" s="92">
        <v>40</v>
      </c>
      <c r="G29" s="92">
        <v>37.5</v>
      </c>
      <c r="H29" s="92">
        <v>35</v>
      </c>
      <c r="I29" s="92">
        <v>32.5</v>
      </c>
      <c r="J29" s="92">
        <v>30</v>
      </c>
      <c r="K29" s="92">
        <v>27.5</v>
      </c>
      <c r="L29" s="92">
        <v>25</v>
      </c>
      <c r="M29" s="92">
        <v>22.5</v>
      </c>
      <c r="N29" s="92">
        <v>20</v>
      </c>
      <c r="O29" s="92">
        <v>17.5</v>
      </c>
      <c r="P29" s="92">
        <v>15</v>
      </c>
      <c r="Q29" s="92">
        <v>12.5</v>
      </c>
      <c r="R29" s="92">
        <v>10</v>
      </c>
      <c r="S29" s="92">
        <v>7.5</v>
      </c>
      <c r="T29" s="92">
        <v>5</v>
      </c>
      <c r="U29" s="92">
        <v>2.5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92">
        <v>0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92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9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92">
        <v>0</v>
      </c>
      <c r="CV29" s="92">
        <v>0</v>
      </c>
      <c r="CW29" s="92">
        <v>0</v>
      </c>
      <c r="CX29" s="92">
        <v>0</v>
      </c>
      <c r="CY29" s="92">
        <v>0</v>
      </c>
      <c r="CZ29" s="92">
        <v>0</v>
      </c>
      <c r="DA29" s="92">
        <v>0</v>
      </c>
      <c r="DB29" s="92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92">
        <v>0</v>
      </c>
      <c r="DJ29" s="92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92">
        <v>0</v>
      </c>
      <c r="DR29" s="92">
        <v>0</v>
      </c>
      <c r="DS29" s="93">
        <v>0</v>
      </c>
    </row>
    <row r="30" spans="2:123" x14ac:dyDescent="0.25">
      <c r="B30" s="98" t="s">
        <v>6</v>
      </c>
      <c r="C30" s="92"/>
      <c r="D30" s="92">
        <v>10</v>
      </c>
      <c r="E30" s="92">
        <v>10</v>
      </c>
      <c r="F30" s="92">
        <v>10</v>
      </c>
      <c r="G30" s="92">
        <v>10</v>
      </c>
      <c r="H30" s="92">
        <v>8.5</v>
      </c>
      <c r="I30" s="92">
        <v>7</v>
      </c>
      <c r="J30" s="92">
        <v>5.5</v>
      </c>
      <c r="K30" s="92">
        <v>4</v>
      </c>
      <c r="L30" s="92">
        <v>2.5</v>
      </c>
      <c r="M30" s="92">
        <v>1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2">
        <v>0</v>
      </c>
      <c r="BR30" s="92">
        <v>0</v>
      </c>
      <c r="BS30" s="92">
        <v>0</v>
      </c>
      <c r="BT30" s="92">
        <v>0</v>
      </c>
      <c r="BU30" s="92">
        <v>0</v>
      </c>
      <c r="BV30" s="92">
        <v>0</v>
      </c>
      <c r="BW30" s="92">
        <v>0</v>
      </c>
      <c r="BX30" s="92">
        <v>0</v>
      </c>
      <c r="BY30" s="92">
        <v>0</v>
      </c>
      <c r="BZ30" s="92">
        <v>0</v>
      </c>
      <c r="CA30" s="92">
        <v>0</v>
      </c>
      <c r="CB30" s="92">
        <v>0</v>
      </c>
      <c r="CC30" s="92">
        <v>0</v>
      </c>
      <c r="CD30" s="92">
        <v>0</v>
      </c>
      <c r="CE30" s="92">
        <v>0</v>
      </c>
      <c r="CF30" s="92">
        <v>0</v>
      </c>
      <c r="CG30" s="92">
        <v>0</v>
      </c>
      <c r="CH30" s="92">
        <v>0</v>
      </c>
      <c r="CI30" s="92">
        <v>0</v>
      </c>
      <c r="CJ30" s="92">
        <v>0</v>
      </c>
      <c r="CK30" s="92">
        <v>0</v>
      </c>
      <c r="CL30" s="92">
        <v>0</v>
      </c>
      <c r="CM30" s="92">
        <v>0</v>
      </c>
      <c r="CN30" s="92">
        <v>0</v>
      </c>
      <c r="CO30" s="92">
        <v>0</v>
      </c>
      <c r="CP30" s="92">
        <v>0</v>
      </c>
      <c r="CQ30" s="92">
        <v>0</v>
      </c>
      <c r="CR30" s="92">
        <v>0</v>
      </c>
      <c r="CS30" s="92">
        <v>0</v>
      </c>
      <c r="CT30" s="92">
        <v>0</v>
      </c>
      <c r="CU30" s="92">
        <v>0</v>
      </c>
      <c r="CV30" s="92">
        <v>0</v>
      </c>
      <c r="CW30" s="92">
        <v>0</v>
      </c>
      <c r="CX30" s="92">
        <v>0</v>
      </c>
      <c r="CY30" s="92">
        <v>0</v>
      </c>
      <c r="CZ30" s="92">
        <v>0</v>
      </c>
      <c r="DA30" s="92">
        <v>0</v>
      </c>
      <c r="DB30" s="92">
        <v>0</v>
      </c>
      <c r="DC30" s="92">
        <v>0</v>
      </c>
      <c r="DD30" s="92">
        <v>0</v>
      </c>
      <c r="DE30" s="92">
        <v>0</v>
      </c>
      <c r="DF30" s="92">
        <v>0</v>
      </c>
      <c r="DG30" s="92">
        <v>0</v>
      </c>
      <c r="DH30" s="92">
        <v>0</v>
      </c>
      <c r="DI30" s="92">
        <v>0</v>
      </c>
      <c r="DJ30" s="92">
        <v>0</v>
      </c>
      <c r="DK30" s="92">
        <v>0</v>
      </c>
      <c r="DL30" s="92">
        <v>0</v>
      </c>
      <c r="DM30" s="92">
        <v>0</v>
      </c>
      <c r="DN30" s="92">
        <v>0</v>
      </c>
      <c r="DO30" s="92">
        <v>0</v>
      </c>
      <c r="DP30" s="92">
        <v>0</v>
      </c>
      <c r="DQ30" s="92">
        <v>0</v>
      </c>
      <c r="DR30" s="92">
        <v>0</v>
      </c>
      <c r="DS30" s="93">
        <v>0</v>
      </c>
    </row>
    <row r="31" spans="2:123" x14ac:dyDescent="0.25">
      <c r="B31" s="100" t="s">
        <v>16</v>
      </c>
      <c r="C31" s="92"/>
      <c r="D31" s="101">
        <v>105</v>
      </c>
      <c r="E31" s="101">
        <v>105</v>
      </c>
      <c r="F31" s="101">
        <v>105</v>
      </c>
      <c r="G31" s="101">
        <v>102.5</v>
      </c>
      <c r="H31" s="101">
        <v>94.5</v>
      </c>
      <c r="I31" s="101">
        <v>86.5</v>
      </c>
      <c r="J31" s="101">
        <v>78.5</v>
      </c>
      <c r="K31" s="101">
        <v>70.5</v>
      </c>
      <c r="L31" s="101">
        <v>62.5</v>
      </c>
      <c r="M31" s="101">
        <v>54.5</v>
      </c>
      <c r="N31" s="101">
        <v>47</v>
      </c>
      <c r="O31" s="101">
        <v>41.5</v>
      </c>
      <c r="P31" s="101">
        <v>37</v>
      </c>
      <c r="Q31" s="101">
        <v>32.5</v>
      </c>
      <c r="R31" s="101">
        <v>28</v>
      </c>
      <c r="S31" s="101">
        <v>23.5</v>
      </c>
      <c r="T31" s="101">
        <v>19</v>
      </c>
      <c r="U31" s="101">
        <v>14.5</v>
      </c>
      <c r="V31" s="101">
        <v>10</v>
      </c>
      <c r="W31" s="101">
        <v>8</v>
      </c>
      <c r="X31" s="101">
        <v>6</v>
      </c>
      <c r="Y31" s="101">
        <v>4</v>
      </c>
      <c r="Z31" s="101">
        <v>2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0</v>
      </c>
      <c r="DM31" s="101">
        <v>0</v>
      </c>
      <c r="DN31" s="101">
        <v>0</v>
      </c>
      <c r="DO31" s="101">
        <v>0</v>
      </c>
      <c r="DP31" s="101">
        <v>0</v>
      </c>
      <c r="DQ31" s="101">
        <v>0</v>
      </c>
      <c r="DR31" s="101">
        <v>0</v>
      </c>
      <c r="DS31" s="102">
        <v>0</v>
      </c>
    </row>
    <row r="32" spans="2:123" x14ac:dyDescent="0.25">
      <c r="B32" s="98" t="s">
        <v>7</v>
      </c>
      <c r="C32" s="92"/>
      <c r="D32" s="92">
        <v>50</v>
      </c>
      <c r="E32" s="92">
        <v>50</v>
      </c>
      <c r="F32" s="92">
        <v>50</v>
      </c>
      <c r="G32" s="92">
        <v>50</v>
      </c>
      <c r="H32" s="92">
        <v>45</v>
      </c>
      <c r="I32" s="92">
        <v>40</v>
      </c>
      <c r="J32" s="92">
        <v>35</v>
      </c>
      <c r="K32" s="92">
        <v>30</v>
      </c>
      <c r="L32" s="92">
        <v>25</v>
      </c>
      <c r="M32" s="92">
        <v>20</v>
      </c>
      <c r="N32" s="92">
        <v>15</v>
      </c>
      <c r="O32" s="92">
        <v>10</v>
      </c>
      <c r="P32" s="92">
        <v>5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92">
        <v>0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0</v>
      </c>
      <c r="BR32" s="92">
        <v>0</v>
      </c>
      <c r="BS32" s="92">
        <v>0</v>
      </c>
      <c r="BT32" s="92">
        <v>0</v>
      </c>
      <c r="BU32" s="92">
        <v>0</v>
      </c>
      <c r="BV32" s="92">
        <v>0</v>
      </c>
      <c r="BW32" s="92">
        <v>0</v>
      </c>
      <c r="BX32" s="92">
        <v>0</v>
      </c>
      <c r="BY32" s="92">
        <v>0</v>
      </c>
      <c r="BZ32" s="92">
        <v>0</v>
      </c>
      <c r="CA32" s="92">
        <v>0</v>
      </c>
      <c r="CB32" s="92">
        <v>0</v>
      </c>
      <c r="CC32" s="92">
        <v>0</v>
      </c>
      <c r="CD32" s="92">
        <v>0</v>
      </c>
      <c r="CE32" s="92">
        <v>0</v>
      </c>
      <c r="CF32" s="92">
        <v>0</v>
      </c>
      <c r="CG32" s="92">
        <v>0</v>
      </c>
      <c r="CH32" s="92">
        <v>0</v>
      </c>
      <c r="CI32" s="92">
        <v>0</v>
      </c>
      <c r="CJ32" s="92">
        <v>0</v>
      </c>
      <c r="CK32" s="92">
        <v>0</v>
      </c>
      <c r="CL32" s="92">
        <v>0</v>
      </c>
      <c r="CM32" s="92">
        <v>0</v>
      </c>
      <c r="CN32" s="92">
        <v>0</v>
      </c>
      <c r="CO32" s="92">
        <v>0</v>
      </c>
      <c r="CP32" s="92">
        <v>0</v>
      </c>
      <c r="CQ32" s="92">
        <v>0</v>
      </c>
      <c r="CR32" s="92">
        <v>0</v>
      </c>
      <c r="CS32" s="92">
        <v>0</v>
      </c>
      <c r="CT32" s="92">
        <v>0</v>
      </c>
      <c r="CU32" s="92">
        <v>0</v>
      </c>
      <c r="CV32" s="92">
        <v>0</v>
      </c>
      <c r="CW32" s="92">
        <v>0</v>
      </c>
      <c r="CX32" s="92">
        <v>0</v>
      </c>
      <c r="CY32" s="92">
        <v>0</v>
      </c>
      <c r="CZ32" s="92">
        <v>0</v>
      </c>
      <c r="DA32" s="92">
        <v>0</v>
      </c>
      <c r="DB32" s="92">
        <v>0</v>
      </c>
      <c r="DC32" s="92">
        <v>0</v>
      </c>
      <c r="DD32" s="92">
        <v>0</v>
      </c>
      <c r="DE32" s="92">
        <v>0</v>
      </c>
      <c r="DF32" s="92">
        <v>0</v>
      </c>
      <c r="DG32" s="92">
        <v>0</v>
      </c>
      <c r="DH32" s="92">
        <v>0</v>
      </c>
      <c r="DI32" s="92">
        <v>0</v>
      </c>
      <c r="DJ32" s="92">
        <v>0</v>
      </c>
      <c r="DK32" s="92">
        <v>0</v>
      </c>
      <c r="DL32" s="92">
        <v>0</v>
      </c>
      <c r="DM32" s="92">
        <v>0</v>
      </c>
      <c r="DN32" s="92">
        <v>0</v>
      </c>
      <c r="DO32" s="92">
        <v>0</v>
      </c>
      <c r="DP32" s="92">
        <v>0</v>
      </c>
      <c r="DQ32" s="92">
        <v>0</v>
      </c>
      <c r="DR32" s="92">
        <v>0</v>
      </c>
      <c r="DS32" s="93">
        <v>0</v>
      </c>
    </row>
    <row r="33" spans="2:123" x14ac:dyDescent="0.25">
      <c r="B33" s="98" t="s">
        <v>8</v>
      </c>
      <c r="C33" s="92"/>
      <c r="D33" s="92">
        <v>50</v>
      </c>
      <c r="E33" s="92">
        <v>50</v>
      </c>
      <c r="F33" s="92">
        <v>50</v>
      </c>
      <c r="G33" s="92">
        <v>45</v>
      </c>
      <c r="H33" s="92">
        <v>40</v>
      </c>
      <c r="I33" s="92">
        <v>35</v>
      </c>
      <c r="J33" s="92">
        <v>30</v>
      </c>
      <c r="K33" s="92">
        <v>25</v>
      </c>
      <c r="L33" s="92">
        <v>20</v>
      </c>
      <c r="M33" s="92">
        <v>15</v>
      </c>
      <c r="N33" s="92">
        <v>10</v>
      </c>
      <c r="O33" s="92">
        <v>5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v>0</v>
      </c>
      <c r="BR33" s="92">
        <v>0</v>
      </c>
      <c r="BS33" s="92">
        <v>0</v>
      </c>
      <c r="BT33" s="92">
        <v>0</v>
      </c>
      <c r="BU33" s="92">
        <v>0</v>
      </c>
      <c r="BV33" s="92">
        <v>0</v>
      </c>
      <c r="BW33" s="92">
        <v>0</v>
      </c>
      <c r="BX33" s="92">
        <v>0</v>
      </c>
      <c r="BY33" s="92">
        <v>0</v>
      </c>
      <c r="BZ33" s="92">
        <v>0</v>
      </c>
      <c r="CA33" s="92">
        <v>0</v>
      </c>
      <c r="CB33" s="92">
        <v>0</v>
      </c>
      <c r="CC33" s="92">
        <v>0</v>
      </c>
      <c r="CD33" s="92">
        <v>0</v>
      </c>
      <c r="CE33" s="92">
        <v>0</v>
      </c>
      <c r="CF33" s="92">
        <v>0</v>
      </c>
      <c r="CG33" s="92">
        <v>0</v>
      </c>
      <c r="CH33" s="92">
        <v>0</v>
      </c>
      <c r="CI33" s="92">
        <v>0</v>
      </c>
      <c r="CJ33" s="92">
        <v>0</v>
      </c>
      <c r="CK33" s="92">
        <v>0</v>
      </c>
      <c r="CL33" s="92">
        <v>0</v>
      </c>
      <c r="CM33" s="92">
        <v>0</v>
      </c>
      <c r="CN33" s="92">
        <v>0</v>
      </c>
      <c r="CO33" s="92">
        <v>0</v>
      </c>
      <c r="CP33" s="92">
        <v>0</v>
      </c>
      <c r="CQ33" s="92">
        <v>0</v>
      </c>
      <c r="CR33" s="92">
        <v>0</v>
      </c>
      <c r="CS33" s="92">
        <v>0</v>
      </c>
      <c r="CT33" s="92">
        <v>0</v>
      </c>
      <c r="CU33" s="92">
        <v>0</v>
      </c>
      <c r="CV33" s="92">
        <v>0</v>
      </c>
      <c r="CW33" s="92">
        <v>0</v>
      </c>
      <c r="CX33" s="92">
        <v>0</v>
      </c>
      <c r="CY33" s="92">
        <v>0</v>
      </c>
      <c r="CZ33" s="92">
        <v>0</v>
      </c>
      <c r="DA33" s="92">
        <v>0</v>
      </c>
      <c r="DB33" s="92">
        <v>0</v>
      </c>
      <c r="DC33" s="92">
        <v>0</v>
      </c>
      <c r="DD33" s="92">
        <v>0</v>
      </c>
      <c r="DE33" s="92">
        <v>0</v>
      </c>
      <c r="DF33" s="92">
        <v>0</v>
      </c>
      <c r="DG33" s="92">
        <v>0</v>
      </c>
      <c r="DH33" s="92">
        <v>0</v>
      </c>
      <c r="DI33" s="92">
        <v>0</v>
      </c>
      <c r="DJ33" s="92">
        <v>0</v>
      </c>
      <c r="DK33" s="92">
        <v>0</v>
      </c>
      <c r="DL33" s="92">
        <v>0</v>
      </c>
      <c r="DM33" s="92">
        <v>0</v>
      </c>
      <c r="DN33" s="92">
        <v>0</v>
      </c>
      <c r="DO33" s="92">
        <v>0</v>
      </c>
      <c r="DP33" s="92">
        <v>0</v>
      </c>
      <c r="DQ33" s="92">
        <v>0</v>
      </c>
      <c r="DR33" s="92">
        <v>0</v>
      </c>
      <c r="DS33" s="93">
        <v>0</v>
      </c>
    </row>
    <row r="34" spans="2:123" x14ac:dyDescent="0.25">
      <c r="B34" s="98" t="s">
        <v>2</v>
      </c>
      <c r="C34" s="92"/>
      <c r="D34" s="92">
        <v>10</v>
      </c>
      <c r="E34" s="92">
        <v>10</v>
      </c>
      <c r="F34" s="92">
        <v>10</v>
      </c>
      <c r="G34" s="92">
        <v>10</v>
      </c>
      <c r="H34" s="92">
        <v>10</v>
      </c>
      <c r="I34" s="92">
        <v>10</v>
      </c>
      <c r="J34" s="92">
        <v>10</v>
      </c>
      <c r="K34" s="92">
        <v>10</v>
      </c>
      <c r="L34" s="92">
        <v>10</v>
      </c>
      <c r="M34" s="92">
        <v>9</v>
      </c>
      <c r="N34" s="92">
        <v>8</v>
      </c>
      <c r="O34" s="92">
        <v>7</v>
      </c>
      <c r="P34" s="92">
        <v>6</v>
      </c>
      <c r="Q34" s="92">
        <v>5</v>
      </c>
      <c r="R34" s="92">
        <v>4</v>
      </c>
      <c r="S34" s="92">
        <v>3</v>
      </c>
      <c r="T34" s="92">
        <v>2</v>
      </c>
      <c r="U34" s="92">
        <v>1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  <c r="BR34" s="92">
        <v>0</v>
      </c>
      <c r="BS34" s="92">
        <v>0</v>
      </c>
      <c r="BT34" s="92">
        <v>0</v>
      </c>
      <c r="BU34" s="92">
        <v>0</v>
      </c>
      <c r="BV34" s="92">
        <v>0</v>
      </c>
      <c r="BW34" s="92">
        <v>0</v>
      </c>
      <c r="BX34" s="92">
        <v>0</v>
      </c>
      <c r="BY34" s="92">
        <v>0</v>
      </c>
      <c r="BZ34" s="92">
        <v>0</v>
      </c>
      <c r="CA34" s="92">
        <v>0</v>
      </c>
      <c r="CB34" s="92">
        <v>0</v>
      </c>
      <c r="CC34" s="92">
        <v>0</v>
      </c>
      <c r="CD34" s="92">
        <v>0</v>
      </c>
      <c r="CE34" s="92">
        <v>0</v>
      </c>
      <c r="CF34" s="92">
        <v>0</v>
      </c>
      <c r="CG34" s="92">
        <v>0</v>
      </c>
      <c r="CH34" s="92">
        <v>0</v>
      </c>
      <c r="CI34" s="92">
        <v>0</v>
      </c>
      <c r="CJ34" s="92">
        <v>0</v>
      </c>
      <c r="CK34" s="92">
        <v>0</v>
      </c>
      <c r="CL34" s="92">
        <v>0</v>
      </c>
      <c r="CM34" s="92">
        <v>0</v>
      </c>
      <c r="CN34" s="92">
        <v>0</v>
      </c>
      <c r="CO34" s="92">
        <v>0</v>
      </c>
      <c r="CP34" s="92">
        <v>0</v>
      </c>
      <c r="CQ34" s="92">
        <v>0</v>
      </c>
      <c r="CR34" s="92">
        <v>0</v>
      </c>
      <c r="CS34" s="92">
        <v>0</v>
      </c>
      <c r="CT34" s="92">
        <v>0</v>
      </c>
      <c r="CU34" s="92">
        <v>0</v>
      </c>
      <c r="CV34" s="92">
        <v>0</v>
      </c>
      <c r="CW34" s="92">
        <v>0</v>
      </c>
      <c r="CX34" s="92">
        <v>0</v>
      </c>
      <c r="CY34" s="92">
        <v>0</v>
      </c>
      <c r="CZ34" s="92">
        <v>0</v>
      </c>
      <c r="DA34" s="92">
        <v>0</v>
      </c>
      <c r="DB34" s="92">
        <v>0</v>
      </c>
      <c r="DC34" s="92">
        <v>0</v>
      </c>
      <c r="DD34" s="92">
        <v>0</v>
      </c>
      <c r="DE34" s="92">
        <v>0</v>
      </c>
      <c r="DF34" s="92">
        <v>0</v>
      </c>
      <c r="DG34" s="92">
        <v>0</v>
      </c>
      <c r="DH34" s="92">
        <v>0</v>
      </c>
      <c r="DI34" s="92">
        <v>0</v>
      </c>
      <c r="DJ34" s="92">
        <v>0</v>
      </c>
      <c r="DK34" s="92">
        <v>0</v>
      </c>
      <c r="DL34" s="92">
        <v>0</v>
      </c>
      <c r="DM34" s="92">
        <v>0</v>
      </c>
      <c r="DN34" s="92">
        <v>0</v>
      </c>
      <c r="DO34" s="92">
        <v>0</v>
      </c>
      <c r="DP34" s="92">
        <v>0</v>
      </c>
      <c r="DQ34" s="92">
        <v>0</v>
      </c>
      <c r="DR34" s="92">
        <v>0</v>
      </c>
      <c r="DS34" s="93">
        <v>0</v>
      </c>
    </row>
    <row r="35" spans="2:123" x14ac:dyDescent="0.25">
      <c r="B35" s="100" t="s">
        <v>17</v>
      </c>
      <c r="C35" s="92"/>
      <c r="D35" s="101">
        <v>110</v>
      </c>
      <c r="E35" s="101">
        <v>110</v>
      </c>
      <c r="F35" s="101">
        <v>110</v>
      </c>
      <c r="G35" s="101">
        <v>105</v>
      </c>
      <c r="H35" s="101">
        <v>95</v>
      </c>
      <c r="I35" s="101">
        <v>85</v>
      </c>
      <c r="J35" s="101">
        <v>75</v>
      </c>
      <c r="K35" s="101">
        <v>65</v>
      </c>
      <c r="L35" s="101">
        <v>55</v>
      </c>
      <c r="M35" s="101">
        <v>44</v>
      </c>
      <c r="N35" s="101">
        <v>33</v>
      </c>
      <c r="O35" s="101">
        <v>22</v>
      </c>
      <c r="P35" s="101">
        <v>11</v>
      </c>
      <c r="Q35" s="101">
        <v>5</v>
      </c>
      <c r="R35" s="101">
        <v>4</v>
      </c>
      <c r="S35" s="101">
        <v>3</v>
      </c>
      <c r="T35" s="101">
        <v>2</v>
      </c>
      <c r="U35" s="101">
        <v>1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1">
        <v>0</v>
      </c>
      <c r="DL35" s="101">
        <v>0</v>
      </c>
      <c r="DM35" s="101">
        <v>0</v>
      </c>
      <c r="DN35" s="101">
        <v>0</v>
      </c>
      <c r="DO35" s="101">
        <v>0</v>
      </c>
      <c r="DP35" s="101">
        <v>0</v>
      </c>
      <c r="DQ35" s="101">
        <v>0</v>
      </c>
      <c r="DR35" s="101">
        <v>0</v>
      </c>
      <c r="DS35" s="102">
        <v>0</v>
      </c>
    </row>
    <row r="36" spans="2:123" x14ac:dyDescent="0.25">
      <c r="B36" s="103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3"/>
    </row>
    <row r="37" spans="2:123" x14ac:dyDescent="0.25">
      <c r="B37" s="88" t="s">
        <v>31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5"/>
    </row>
    <row r="38" spans="2:123" x14ac:dyDescent="0.25">
      <c r="B38" s="98" t="s">
        <v>3</v>
      </c>
      <c r="C38" s="92"/>
      <c r="D38" s="99">
        <v>0</v>
      </c>
      <c r="E38" s="99">
        <v>0</v>
      </c>
      <c r="F38" s="99">
        <v>0</v>
      </c>
      <c r="G38" s="99">
        <v>0</v>
      </c>
      <c r="H38" s="99">
        <v>150000</v>
      </c>
      <c r="I38" s="99">
        <v>151500</v>
      </c>
      <c r="J38" s="99">
        <v>153000</v>
      </c>
      <c r="K38" s="99">
        <v>154500</v>
      </c>
      <c r="L38" s="99">
        <v>156000</v>
      </c>
      <c r="M38" s="99">
        <v>157500</v>
      </c>
      <c r="N38" s="99">
        <v>159000</v>
      </c>
      <c r="O38" s="99">
        <v>160500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99">
        <v>0</v>
      </c>
      <c r="BB38" s="99">
        <v>0</v>
      </c>
      <c r="BC38" s="99">
        <v>0</v>
      </c>
      <c r="BD38" s="99">
        <v>0</v>
      </c>
      <c r="BE38" s="99">
        <v>0</v>
      </c>
      <c r="BF38" s="99">
        <v>0</v>
      </c>
      <c r="BG38" s="99">
        <v>0</v>
      </c>
      <c r="BH38" s="99">
        <v>0</v>
      </c>
      <c r="BI38" s="99">
        <v>0</v>
      </c>
      <c r="BJ38" s="99">
        <v>0</v>
      </c>
      <c r="BK38" s="99">
        <v>0</v>
      </c>
      <c r="BL38" s="99">
        <v>0</v>
      </c>
      <c r="BM38" s="99">
        <v>0</v>
      </c>
      <c r="BN38" s="99">
        <v>0</v>
      </c>
      <c r="BO38" s="99">
        <v>0</v>
      </c>
      <c r="BP38" s="99">
        <v>0</v>
      </c>
      <c r="BQ38" s="99">
        <v>0</v>
      </c>
      <c r="BR38" s="99">
        <v>0</v>
      </c>
      <c r="BS38" s="99">
        <v>0</v>
      </c>
      <c r="BT38" s="99">
        <v>0</v>
      </c>
      <c r="BU38" s="99">
        <v>0</v>
      </c>
      <c r="BV38" s="99">
        <v>0</v>
      </c>
      <c r="BW38" s="99">
        <v>0</v>
      </c>
      <c r="BX38" s="99">
        <v>0</v>
      </c>
      <c r="BY38" s="99">
        <v>0</v>
      </c>
      <c r="BZ38" s="99">
        <v>0</v>
      </c>
      <c r="CA38" s="99">
        <v>0</v>
      </c>
      <c r="CB38" s="99">
        <v>0</v>
      </c>
      <c r="CC38" s="99">
        <v>0</v>
      </c>
      <c r="CD38" s="99">
        <v>0</v>
      </c>
      <c r="CE38" s="99">
        <v>0</v>
      </c>
      <c r="CF38" s="99">
        <v>0</v>
      </c>
      <c r="CG38" s="99">
        <v>0</v>
      </c>
      <c r="CH38" s="99">
        <v>0</v>
      </c>
      <c r="CI38" s="99">
        <v>0</v>
      </c>
      <c r="CJ38" s="99">
        <v>0</v>
      </c>
      <c r="CK38" s="99">
        <v>0</v>
      </c>
      <c r="CL38" s="99">
        <v>0</v>
      </c>
      <c r="CM38" s="99">
        <v>0</v>
      </c>
      <c r="CN38" s="99">
        <v>0</v>
      </c>
      <c r="CO38" s="99">
        <v>0</v>
      </c>
      <c r="CP38" s="99">
        <v>0</v>
      </c>
      <c r="CQ38" s="99">
        <v>0</v>
      </c>
      <c r="CR38" s="99">
        <v>0</v>
      </c>
      <c r="CS38" s="99">
        <v>0</v>
      </c>
      <c r="CT38" s="99">
        <v>0</v>
      </c>
      <c r="CU38" s="99">
        <v>0</v>
      </c>
      <c r="CV38" s="99">
        <v>0</v>
      </c>
      <c r="CW38" s="99">
        <v>0</v>
      </c>
      <c r="CX38" s="99">
        <v>0</v>
      </c>
      <c r="CY38" s="99">
        <v>0</v>
      </c>
      <c r="CZ38" s="99">
        <v>0</v>
      </c>
      <c r="DA38" s="99">
        <v>0</v>
      </c>
      <c r="DB38" s="99">
        <v>0</v>
      </c>
      <c r="DC38" s="99">
        <v>0</v>
      </c>
      <c r="DD38" s="99">
        <v>0</v>
      </c>
      <c r="DE38" s="99">
        <v>0</v>
      </c>
      <c r="DF38" s="99">
        <v>0</v>
      </c>
      <c r="DG38" s="99">
        <v>0</v>
      </c>
      <c r="DH38" s="99">
        <v>0</v>
      </c>
      <c r="DI38" s="99">
        <v>0</v>
      </c>
      <c r="DJ38" s="99">
        <v>0</v>
      </c>
      <c r="DK38" s="99">
        <v>0</v>
      </c>
      <c r="DL38" s="99">
        <v>0</v>
      </c>
      <c r="DM38" s="99">
        <v>0</v>
      </c>
      <c r="DN38" s="99">
        <v>0</v>
      </c>
      <c r="DO38" s="99">
        <v>0</v>
      </c>
      <c r="DP38" s="99">
        <v>0</v>
      </c>
      <c r="DQ38" s="99">
        <v>0</v>
      </c>
      <c r="DR38" s="99">
        <v>0</v>
      </c>
      <c r="DS38" s="106">
        <v>0</v>
      </c>
    </row>
    <row r="39" spans="2:123" x14ac:dyDescent="0.25">
      <c r="B39" s="98" t="s">
        <v>4</v>
      </c>
      <c r="C39" s="92"/>
      <c r="D39" s="99">
        <v>0</v>
      </c>
      <c r="E39" s="99">
        <v>0</v>
      </c>
      <c r="F39" s="99">
        <v>0</v>
      </c>
      <c r="G39" s="99">
        <v>0</v>
      </c>
      <c r="H39" s="99">
        <v>120000</v>
      </c>
      <c r="I39" s="99">
        <v>121200</v>
      </c>
      <c r="J39" s="99">
        <v>122400</v>
      </c>
      <c r="K39" s="99">
        <v>123600</v>
      </c>
      <c r="L39" s="99">
        <v>124800</v>
      </c>
      <c r="M39" s="99">
        <v>126000</v>
      </c>
      <c r="N39" s="99">
        <v>127200</v>
      </c>
      <c r="O39" s="99">
        <v>128400.00000000001</v>
      </c>
      <c r="P39" s="99">
        <v>129600.00000000001</v>
      </c>
      <c r="Q39" s="99">
        <v>130800.00000000001</v>
      </c>
      <c r="R39" s="99">
        <v>132000</v>
      </c>
      <c r="S39" s="99">
        <v>133200</v>
      </c>
      <c r="T39" s="99">
        <v>134400</v>
      </c>
      <c r="U39" s="99">
        <v>135600</v>
      </c>
      <c r="V39" s="99">
        <v>136800.00000000003</v>
      </c>
      <c r="W39" s="99">
        <v>138000</v>
      </c>
      <c r="X39" s="99">
        <v>139200</v>
      </c>
      <c r="Y39" s="99">
        <v>140400</v>
      </c>
      <c r="Z39" s="99">
        <v>141600</v>
      </c>
      <c r="AA39" s="99">
        <v>142800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99">
        <v>0</v>
      </c>
      <c r="BB39" s="99">
        <v>0</v>
      </c>
      <c r="BC39" s="99">
        <v>0</v>
      </c>
      <c r="BD39" s="99">
        <v>0</v>
      </c>
      <c r="BE39" s="99">
        <v>0</v>
      </c>
      <c r="BF39" s="99">
        <v>0</v>
      </c>
      <c r="BG39" s="99">
        <v>0</v>
      </c>
      <c r="BH39" s="99">
        <v>0</v>
      </c>
      <c r="BI39" s="99">
        <v>0</v>
      </c>
      <c r="BJ39" s="99">
        <v>0</v>
      </c>
      <c r="BK39" s="99">
        <v>0</v>
      </c>
      <c r="BL39" s="99">
        <v>0</v>
      </c>
      <c r="BM39" s="99">
        <v>0</v>
      </c>
      <c r="BN39" s="99">
        <v>0</v>
      </c>
      <c r="BO39" s="99">
        <v>0</v>
      </c>
      <c r="BP39" s="99">
        <v>0</v>
      </c>
      <c r="BQ39" s="99">
        <v>0</v>
      </c>
      <c r="BR39" s="99">
        <v>0</v>
      </c>
      <c r="BS39" s="99">
        <v>0</v>
      </c>
      <c r="BT39" s="99">
        <v>0</v>
      </c>
      <c r="BU39" s="99">
        <v>0</v>
      </c>
      <c r="BV39" s="99">
        <v>0</v>
      </c>
      <c r="BW39" s="99">
        <v>0</v>
      </c>
      <c r="BX39" s="99">
        <v>0</v>
      </c>
      <c r="BY39" s="99">
        <v>0</v>
      </c>
      <c r="BZ39" s="99">
        <v>0</v>
      </c>
      <c r="CA39" s="99">
        <v>0</v>
      </c>
      <c r="CB39" s="99">
        <v>0</v>
      </c>
      <c r="CC39" s="99">
        <v>0</v>
      </c>
      <c r="CD39" s="99">
        <v>0</v>
      </c>
      <c r="CE39" s="99">
        <v>0</v>
      </c>
      <c r="CF39" s="99">
        <v>0</v>
      </c>
      <c r="CG39" s="99">
        <v>0</v>
      </c>
      <c r="CH39" s="99">
        <v>0</v>
      </c>
      <c r="CI39" s="99">
        <v>0</v>
      </c>
      <c r="CJ39" s="99">
        <v>0</v>
      </c>
      <c r="CK39" s="99">
        <v>0</v>
      </c>
      <c r="CL39" s="99">
        <v>0</v>
      </c>
      <c r="CM39" s="99">
        <v>0</v>
      </c>
      <c r="CN39" s="99">
        <v>0</v>
      </c>
      <c r="CO39" s="99">
        <v>0</v>
      </c>
      <c r="CP39" s="99">
        <v>0</v>
      </c>
      <c r="CQ39" s="99">
        <v>0</v>
      </c>
      <c r="CR39" s="99">
        <v>0</v>
      </c>
      <c r="CS39" s="99">
        <v>0</v>
      </c>
      <c r="CT39" s="99">
        <v>0</v>
      </c>
      <c r="CU39" s="99">
        <v>0</v>
      </c>
      <c r="CV39" s="99">
        <v>0</v>
      </c>
      <c r="CW39" s="99">
        <v>0</v>
      </c>
      <c r="CX39" s="99">
        <v>0</v>
      </c>
      <c r="CY39" s="99">
        <v>0</v>
      </c>
      <c r="CZ39" s="99">
        <v>0</v>
      </c>
      <c r="DA39" s="99">
        <v>0</v>
      </c>
      <c r="DB39" s="99">
        <v>0</v>
      </c>
      <c r="DC39" s="99">
        <v>0</v>
      </c>
      <c r="DD39" s="99">
        <v>0</v>
      </c>
      <c r="DE39" s="99">
        <v>0</v>
      </c>
      <c r="DF39" s="99">
        <v>0</v>
      </c>
      <c r="DG39" s="99">
        <v>0</v>
      </c>
      <c r="DH39" s="99">
        <v>0</v>
      </c>
      <c r="DI39" s="99">
        <v>0</v>
      </c>
      <c r="DJ39" s="99">
        <v>0</v>
      </c>
      <c r="DK39" s="99">
        <v>0</v>
      </c>
      <c r="DL39" s="99">
        <v>0</v>
      </c>
      <c r="DM39" s="99">
        <v>0</v>
      </c>
      <c r="DN39" s="99">
        <v>0</v>
      </c>
      <c r="DO39" s="99">
        <v>0</v>
      </c>
      <c r="DP39" s="99">
        <v>0</v>
      </c>
      <c r="DQ39" s="99">
        <v>0</v>
      </c>
      <c r="DR39" s="99">
        <v>0</v>
      </c>
      <c r="DS39" s="106">
        <v>0</v>
      </c>
    </row>
    <row r="40" spans="2:123" x14ac:dyDescent="0.25">
      <c r="B40" s="98" t="s">
        <v>5</v>
      </c>
      <c r="C40" s="92"/>
      <c r="D40" s="99">
        <v>0</v>
      </c>
      <c r="E40" s="99">
        <v>0</v>
      </c>
      <c r="F40" s="99">
        <v>0</v>
      </c>
      <c r="G40" s="99">
        <v>120000</v>
      </c>
      <c r="H40" s="99">
        <v>121200</v>
      </c>
      <c r="I40" s="99">
        <v>122400</v>
      </c>
      <c r="J40" s="99">
        <v>123600</v>
      </c>
      <c r="K40" s="99">
        <v>124800</v>
      </c>
      <c r="L40" s="99">
        <v>126000</v>
      </c>
      <c r="M40" s="99">
        <v>127200</v>
      </c>
      <c r="N40" s="99">
        <v>128400.00000000001</v>
      </c>
      <c r="O40" s="99">
        <v>129600.00000000001</v>
      </c>
      <c r="P40" s="99">
        <v>130800.00000000001</v>
      </c>
      <c r="Q40" s="99">
        <v>132000</v>
      </c>
      <c r="R40" s="99">
        <v>133200</v>
      </c>
      <c r="S40" s="99">
        <v>134400</v>
      </c>
      <c r="T40" s="99">
        <v>135600</v>
      </c>
      <c r="U40" s="99">
        <v>136800.00000000003</v>
      </c>
      <c r="V40" s="99">
        <v>138000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v>0</v>
      </c>
      <c r="AQ40" s="99">
        <v>0</v>
      </c>
      <c r="AR40" s="99">
        <v>0</v>
      </c>
      <c r="AS40" s="99">
        <v>0</v>
      </c>
      <c r="AT40" s="99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99">
        <v>0</v>
      </c>
      <c r="BA40" s="99">
        <v>0</v>
      </c>
      <c r="BB40" s="99">
        <v>0</v>
      </c>
      <c r="BC40" s="99">
        <v>0</v>
      </c>
      <c r="BD40" s="99">
        <v>0</v>
      </c>
      <c r="BE40" s="99">
        <v>0</v>
      </c>
      <c r="BF40" s="99">
        <v>0</v>
      </c>
      <c r="BG40" s="99">
        <v>0</v>
      </c>
      <c r="BH40" s="99">
        <v>0</v>
      </c>
      <c r="BI40" s="99">
        <v>0</v>
      </c>
      <c r="BJ40" s="99">
        <v>0</v>
      </c>
      <c r="BK40" s="99">
        <v>0</v>
      </c>
      <c r="BL40" s="99">
        <v>0</v>
      </c>
      <c r="BM40" s="99">
        <v>0</v>
      </c>
      <c r="BN40" s="99">
        <v>0</v>
      </c>
      <c r="BO40" s="99">
        <v>0</v>
      </c>
      <c r="BP40" s="99">
        <v>0</v>
      </c>
      <c r="BQ40" s="99">
        <v>0</v>
      </c>
      <c r="BR40" s="99">
        <v>0</v>
      </c>
      <c r="BS40" s="99">
        <v>0</v>
      </c>
      <c r="BT40" s="99">
        <v>0</v>
      </c>
      <c r="BU40" s="99">
        <v>0</v>
      </c>
      <c r="BV40" s="99">
        <v>0</v>
      </c>
      <c r="BW40" s="99">
        <v>0</v>
      </c>
      <c r="BX40" s="99">
        <v>0</v>
      </c>
      <c r="BY40" s="99">
        <v>0</v>
      </c>
      <c r="BZ40" s="99">
        <v>0</v>
      </c>
      <c r="CA40" s="99">
        <v>0</v>
      </c>
      <c r="CB40" s="99">
        <v>0</v>
      </c>
      <c r="CC40" s="99">
        <v>0</v>
      </c>
      <c r="CD40" s="99">
        <v>0</v>
      </c>
      <c r="CE40" s="99">
        <v>0</v>
      </c>
      <c r="CF40" s="99">
        <v>0</v>
      </c>
      <c r="CG40" s="99">
        <v>0</v>
      </c>
      <c r="CH40" s="99">
        <v>0</v>
      </c>
      <c r="CI40" s="99">
        <v>0</v>
      </c>
      <c r="CJ40" s="99">
        <v>0</v>
      </c>
      <c r="CK40" s="99">
        <v>0</v>
      </c>
      <c r="CL40" s="99">
        <v>0</v>
      </c>
      <c r="CM40" s="99">
        <v>0</v>
      </c>
      <c r="CN40" s="99">
        <v>0</v>
      </c>
      <c r="CO40" s="99">
        <v>0</v>
      </c>
      <c r="CP40" s="99">
        <v>0</v>
      </c>
      <c r="CQ40" s="99">
        <v>0</v>
      </c>
      <c r="CR40" s="99">
        <v>0</v>
      </c>
      <c r="CS40" s="99">
        <v>0</v>
      </c>
      <c r="CT40" s="99">
        <v>0</v>
      </c>
      <c r="CU40" s="99">
        <v>0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99">
        <v>0</v>
      </c>
      <c r="DJ40" s="99">
        <v>0</v>
      </c>
      <c r="DK40" s="99">
        <v>0</v>
      </c>
      <c r="DL40" s="99">
        <v>0</v>
      </c>
      <c r="DM40" s="99">
        <v>0</v>
      </c>
      <c r="DN40" s="99">
        <v>0</v>
      </c>
      <c r="DO40" s="99">
        <v>0</v>
      </c>
      <c r="DP40" s="99">
        <v>0</v>
      </c>
      <c r="DQ40" s="99">
        <v>0</v>
      </c>
      <c r="DR40" s="99">
        <v>0</v>
      </c>
      <c r="DS40" s="106">
        <v>0</v>
      </c>
    </row>
    <row r="41" spans="2:123" x14ac:dyDescent="0.25">
      <c r="B41" s="98" t="s">
        <v>6</v>
      </c>
      <c r="C41" s="92"/>
      <c r="D41" s="99">
        <v>0</v>
      </c>
      <c r="E41" s="99">
        <v>0</v>
      </c>
      <c r="F41" s="99">
        <v>0</v>
      </c>
      <c r="G41" s="99">
        <v>0</v>
      </c>
      <c r="H41" s="99">
        <v>120000</v>
      </c>
      <c r="I41" s="99">
        <v>121200</v>
      </c>
      <c r="J41" s="99">
        <v>122400</v>
      </c>
      <c r="K41" s="99">
        <v>123600</v>
      </c>
      <c r="L41" s="99">
        <v>124800</v>
      </c>
      <c r="M41" s="99">
        <v>126000</v>
      </c>
      <c r="N41" s="99">
        <v>127200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99">
        <v>0</v>
      </c>
      <c r="AZ41" s="99">
        <v>0</v>
      </c>
      <c r="BA41" s="99">
        <v>0</v>
      </c>
      <c r="BB41" s="99">
        <v>0</v>
      </c>
      <c r="BC41" s="99">
        <v>0</v>
      </c>
      <c r="BD41" s="99">
        <v>0</v>
      </c>
      <c r="BE41" s="99">
        <v>0</v>
      </c>
      <c r="BF41" s="99">
        <v>0</v>
      </c>
      <c r="BG41" s="99">
        <v>0</v>
      </c>
      <c r="BH41" s="99">
        <v>0</v>
      </c>
      <c r="BI41" s="99">
        <v>0</v>
      </c>
      <c r="BJ41" s="99">
        <v>0</v>
      </c>
      <c r="BK41" s="99">
        <v>0</v>
      </c>
      <c r="BL41" s="99">
        <v>0</v>
      </c>
      <c r="BM41" s="99">
        <v>0</v>
      </c>
      <c r="BN41" s="99">
        <v>0</v>
      </c>
      <c r="BO41" s="99">
        <v>0</v>
      </c>
      <c r="BP41" s="99">
        <v>0</v>
      </c>
      <c r="BQ41" s="99">
        <v>0</v>
      </c>
      <c r="BR41" s="99">
        <v>0</v>
      </c>
      <c r="BS41" s="99">
        <v>0</v>
      </c>
      <c r="BT41" s="99">
        <v>0</v>
      </c>
      <c r="BU41" s="99">
        <v>0</v>
      </c>
      <c r="BV41" s="99">
        <v>0</v>
      </c>
      <c r="BW41" s="99">
        <v>0</v>
      </c>
      <c r="BX41" s="99">
        <v>0</v>
      </c>
      <c r="BY41" s="99">
        <v>0</v>
      </c>
      <c r="BZ41" s="99">
        <v>0</v>
      </c>
      <c r="CA41" s="99">
        <v>0</v>
      </c>
      <c r="CB41" s="99">
        <v>0</v>
      </c>
      <c r="CC41" s="99">
        <v>0</v>
      </c>
      <c r="CD41" s="99">
        <v>0</v>
      </c>
      <c r="CE41" s="99">
        <v>0</v>
      </c>
      <c r="CF41" s="99">
        <v>0</v>
      </c>
      <c r="CG41" s="99">
        <v>0</v>
      </c>
      <c r="CH41" s="99">
        <v>0</v>
      </c>
      <c r="CI41" s="99">
        <v>0</v>
      </c>
      <c r="CJ41" s="99">
        <v>0</v>
      </c>
      <c r="CK41" s="99">
        <v>0</v>
      </c>
      <c r="CL41" s="99">
        <v>0</v>
      </c>
      <c r="CM41" s="99">
        <v>0</v>
      </c>
      <c r="CN41" s="99">
        <v>0</v>
      </c>
      <c r="CO41" s="99">
        <v>0</v>
      </c>
      <c r="CP41" s="99">
        <v>0</v>
      </c>
      <c r="CQ41" s="99">
        <v>0</v>
      </c>
      <c r="CR41" s="99">
        <v>0</v>
      </c>
      <c r="CS41" s="99">
        <v>0</v>
      </c>
      <c r="CT41" s="99">
        <v>0</v>
      </c>
      <c r="CU41" s="99">
        <v>0</v>
      </c>
      <c r="CV41" s="99">
        <v>0</v>
      </c>
      <c r="CW41" s="99">
        <v>0</v>
      </c>
      <c r="CX41" s="99">
        <v>0</v>
      </c>
      <c r="CY41" s="99">
        <v>0</v>
      </c>
      <c r="CZ41" s="99">
        <v>0</v>
      </c>
      <c r="DA41" s="99">
        <v>0</v>
      </c>
      <c r="DB41" s="99">
        <v>0</v>
      </c>
      <c r="DC41" s="99">
        <v>0</v>
      </c>
      <c r="DD41" s="99">
        <v>0</v>
      </c>
      <c r="DE41" s="99">
        <v>0</v>
      </c>
      <c r="DF41" s="99">
        <v>0</v>
      </c>
      <c r="DG41" s="99">
        <v>0</v>
      </c>
      <c r="DH41" s="99">
        <v>0</v>
      </c>
      <c r="DI41" s="99">
        <v>0</v>
      </c>
      <c r="DJ41" s="99">
        <v>0</v>
      </c>
      <c r="DK41" s="99">
        <v>0</v>
      </c>
      <c r="DL41" s="99">
        <v>0</v>
      </c>
      <c r="DM41" s="99">
        <v>0</v>
      </c>
      <c r="DN41" s="99">
        <v>0</v>
      </c>
      <c r="DO41" s="99">
        <v>0</v>
      </c>
      <c r="DP41" s="99">
        <v>0</v>
      </c>
      <c r="DQ41" s="99">
        <v>0</v>
      </c>
      <c r="DR41" s="99">
        <v>0</v>
      </c>
      <c r="DS41" s="106">
        <v>0</v>
      </c>
    </row>
    <row r="42" spans="2:123" x14ac:dyDescent="0.25">
      <c r="B42" s="98"/>
      <c r="C42" s="92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106"/>
    </row>
    <row r="43" spans="2:123" x14ac:dyDescent="0.25">
      <c r="B43" s="98" t="s">
        <v>7</v>
      </c>
      <c r="C43" s="92"/>
      <c r="D43" s="99">
        <v>0</v>
      </c>
      <c r="E43" s="99">
        <v>0</v>
      </c>
      <c r="F43" s="99">
        <v>0</v>
      </c>
      <c r="G43" s="99">
        <v>0</v>
      </c>
      <c r="H43" s="99">
        <v>250000</v>
      </c>
      <c r="I43" s="99">
        <v>252500</v>
      </c>
      <c r="J43" s="99">
        <v>255000</v>
      </c>
      <c r="K43" s="99">
        <v>257500</v>
      </c>
      <c r="L43" s="99">
        <v>260000</v>
      </c>
      <c r="M43" s="99">
        <v>262500</v>
      </c>
      <c r="N43" s="99">
        <v>265000</v>
      </c>
      <c r="O43" s="99">
        <v>267500</v>
      </c>
      <c r="P43" s="99">
        <v>270000</v>
      </c>
      <c r="Q43" s="99">
        <v>272500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99">
        <v>0</v>
      </c>
      <c r="AN43" s="99">
        <v>0</v>
      </c>
      <c r="AO43" s="99">
        <v>0</v>
      </c>
      <c r="AP43" s="99">
        <v>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99">
        <v>0</v>
      </c>
      <c r="BB43" s="99">
        <v>0</v>
      </c>
      <c r="BC43" s="99">
        <v>0</v>
      </c>
      <c r="BD43" s="99">
        <v>0</v>
      </c>
      <c r="BE43" s="99">
        <v>0</v>
      </c>
      <c r="BF43" s="99">
        <v>0</v>
      </c>
      <c r="BG43" s="99">
        <v>0</v>
      </c>
      <c r="BH43" s="99">
        <v>0</v>
      </c>
      <c r="BI43" s="99">
        <v>0</v>
      </c>
      <c r="BJ43" s="99">
        <v>0</v>
      </c>
      <c r="BK43" s="99">
        <v>0</v>
      </c>
      <c r="BL43" s="99">
        <v>0</v>
      </c>
      <c r="BM43" s="99">
        <v>0</v>
      </c>
      <c r="BN43" s="99">
        <v>0</v>
      </c>
      <c r="BO43" s="99">
        <v>0</v>
      </c>
      <c r="BP43" s="99">
        <v>0</v>
      </c>
      <c r="BQ43" s="99">
        <v>0</v>
      </c>
      <c r="BR43" s="99">
        <v>0</v>
      </c>
      <c r="BS43" s="99">
        <v>0</v>
      </c>
      <c r="BT43" s="99">
        <v>0</v>
      </c>
      <c r="BU43" s="99">
        <v>0</v>
      </c>
      <c r="BV43" s="99">
        <v>0</v>
      </c>
      <c r="BW43" s="99">
        <v>0</v>
      </c>
      <c r="BX43" s="99">
        <v>0</v>
      </c>
      <c r="BY43" s="99">
        <v>0</v>
      </c>
      <c r="BZ43" s="99">
        <v>0</v>
      </c>
      <c r="CA43" s="99">
        <v>0</v>
      </c>
      <c r="CB43" s="99">
        <v>0</v>
      </c>
      <c r="CC43" s="99">
        <v>0</v>
      </c>
      <c r="CD43" s="99">
        <v>0</v>
      </c>
      <c r="CE43" s="99">
        <v>0</v>
      </c>
      <c r="CF43" s="99">
        <v>0</v>
      </c>
      <c r="CG43" s="99">
        <v>0</v>
      </c>
      <c r="CH43" s="99">
        <v>0</v>
      </c>
      <c r="CI43" s="99">
        <v>0</v>
      </c>
      <c r="CJ43" s="99">
        <v>0</v>
      </c>
      <c r="CK43" s="99">
        <v>0</v>
      </c>
      <c r="CL43" s="99">
        <v>0</v>
      </c>
      <c r="CM43" s="99">
        <v>0</v>
      </c>
      <c r="CN43" s="99">
        <v>0</v>
      </c>
      <c r="CO43" s="99">
        <v>0</v>
      </c>
      <c r="CP43" s="99">
        <v>0</v>
      </c>
      <c r="CQ43" s="99">
        <v>0</v>
      </c>
      <c r="CR43" s="99">
        <v>0</v>
      </c>
      <c r="CS43" s="99">
        <v>0</v>
      </c>
      <c r="CT43" s="99">
        <v>0</v>
      </c>
      <c r="CU43" s="99">
        <v>0</v>
      </c>
      <c r="CV43" s="99">
        <v>0</v>
      </c>
      <c r="CW43" s="99">
        <v>0</v>
      </c>
      <c r="CX43" s="99">
        <v>0</v>
      </c>
      <c r="CY43" s="99">
        <v>0</v>
      </c>
      <c r="CZ43" s="99">
        <v>0</v>
      </c>
      <c r="DA43" s="99">
        <v>0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99">
        <v>0</v>
      </c>
      <c r="DJ43" s="99">
        <v>0</v>
      </c>
      <c r="DK43" s="99">
        <v>0</v>
      </c>
      <c r="DL43" s="99">
        <v>0</v>
      </c>
      <c r="DM43" s="99">
        <v>0</v>
      </c>
      <c r="DN43" s="99">
        <v>0</v>
      </c>
      <c r="DO43" s="99">
        <v>0</v>
      </c>
      <c r="DP43" s="99">
        <v>0</v>
      </c>
      <c r="DQ43" s="99">
        <v>0</v>
      </c>
      <c r="DR43" s="99">
        <v>0</v>
      </c>
      <c r="DS43" s="106">
        <v>0</v>
      </c>
    </row>
    <row r="44" spans="2:123" x14ac:dyDescent="0.25">
      <c r="B44" s="98" t="s">
        <v>8</v>
      </c>
      <c r="C44" s="92"/>
      <c r="D44" s="99">
        <v>0</v>
      </c>
      <c r="E44" s="99">
        <v>0</v>
      </c>
      <c r="F44" s="99">
        <v>0</v>
      </c>
      <c r="G44" s="99">
        <v>65000</v>
      </c>
      <c r="H44" s="99">
        <v>65650</v>
      </c>
      <c r="I44" s="99">
        <v>66300</v>
      </c>
      <c r="J44" s="99">
        <v>66950</v>
      </c>
      <c r="K44" s="99">
        <v>67600</v>
      </c>
      <c r="L44" s="99">
        <v>68250</v>
      </c>
      <c r="M44" s="99">
        <v>68900</v>
      </c>
      <c r="N44" s="99">
        <v>69550</v>
      </c>
      <c r="O44" s="99">
        <v>70200</v>
      </c>
      <c r="P44" s="99">
        <v>70850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99">
        <v>0</v>
      </c>
      <c r="BA44" s="99">
        <v>0</v>
      </c>
      <c r="BB44" s="99">
        <v>0</v>
      </c>
      <c r="BC44" s="99">
        <v>0</v>
      </c>
      <c r="BD44" s="99">
        <v>0</v>
      </c>
      <c r="BE44" s="99">
        <v>0</v>
      </c>
      <c r="BF44" s="99">
        <v>0</v>
      </c>
      <c r="BG44" s="99">
        <v>0</v>
      </c>
      <c r="BH44" s="99">
        <v>0</v>
      </c>
      <c r="BI44" s="99">
        <v>0</v>
      </c>
      <c r="BJ44" s="99">
        <v>0</v>
      </c>
      <c r="BK44" s="99">
        <v>0</v>
      </c>
      <c r="BL44" s="99">
        <v>0</v>
      </c>
      <c r="BM44" s="99">
        <v>0</v>
      </c>
      <c r="BN44" s="99">
        <v>0</v>
      </c>
      <c r="BO44" s="99">
        <v>0</v>
      </c>
      <c r="BP44" s="99">
        <v>0</v>
      </c>
      <c r="BQ44" s="99">
        <v>0</v>
      </c>
      <c r="BR44" s="99">
        <v>0</v>
      </c>
      <c r="BS44" s="99">
        <v>0</v>
      </c>
      <c r="BT44" s="99">
        <v>0</v>
      </c>
      <c r="BU44" s="99">
        <v>0</v>
      </c>
      <c r="BV44" s="99">
        <v>0</v>
      </c>
      <c r="BW44" s="99">
        <v>0</v>
      </c>
      <c r="BX44" s="99">
        <v>0</v>
      </c>
      <c r="BY44" s="99">
        <v>0</v>
      </c>
      <c r="BZ44" s="99">
        <v>0</v>
      </c>
      <c r="CA44" s="99">
        <v>0</v>
      </c>
      <c r="CB44" s="99">
        <v>0</v>
      </c>
      <c r="CC44" s="99">
        <v>0</v>
      </c>
      <c r="CD44" s="99">
        <v>0</v>
      </c>
      <c r="CE44" s="99">
        <v>0</v>
      </c>
      <c r="CF44" s="99">
        <v>0</v>
      </c>
      <c r="CG44" s="99">
        <v>0</v>
      </c>
      <c r="CH44" s="99">
        <v>0</v>
      </c>
      <c r="CI44" s="99">
        <v>0</v>
      </c>
      <c r="CJ44" s="99">
        <v>0</v>
      </c>
      <c r="CK44" s="99">
        <v>0</v>
      </c>
      <c r="CL44" s="99">
        <v>0</v>
      </c>
      <c r="CM44" s="99">
        <v>0</v>
      </c>
      <c r="CN44" s="99">
        <v>0</v>
      </c>
      <c r="CO44" s="99">
        <v>0</v>
      </c>
      <c r="CP44" s="99">
        <v>0</v>
      </c>
      <c r="CQ44" s="99">
        <v>0</v>
      </c>
      <c r="CR44" s="99">
        <v>0</v>
      </c>
      <c r="CS44" s="99">
        <v>0</v>
      </c>
      <c r="CT44" s="99">
        <v>0</v>
      </c>
      <c r="CU44" s="99">
        <v>0</v>
      </c>
      <c r="CV44" s="99">
        <v>0</v>
      </c>
      <c r="CW44" s="99">
        <v>0</v>
      </c>
      <c r="CX44" s="99">
        <v>0</v>
      </c>
      <c r="CY44" s="99">
        <v>0</v>
      </c>
      <c r="CZ44" s="99">
        <v>0</v>
      </c>
      <c r="DA44" s="99">
        <v>0</v>
      </c>
      <c r="DB44" s="99">
        <v>0</v>
      </c>
      <c r="DC44" s="99">
        <v>0</v>
      </c>
      <c r="DD44" s="99">
        <v>0</v>
      </c>
      <c r="DE44" s="99">
        <v>0</v>
      </c>
      <c r="DF44" s="99">
        <v>0</v>
      </c>
      <c r="DG44" s="99">
        <v>0</v>
      </c>
      <c r="DH44" s="99">
        <v>0</v>
      </c>
      <c r="DI44" s="99">
        <v>0</v>
      </c>
      <c r="DJ44" s="99">
        <v>0</v>
      </c>
      <c r="DK44" s="99">
        <v>0</v>
      </c>
      <c r="DL44" s="99">
        <v>0</v>
      </c>
      <c r="DM44" s="99">
        <v>0</v>
      </c>
      <c r="DN44" s="99">
        <v>0</v>
      </c>
      <c r="DO44" s="99">
        <v>0</v>
      </c>
      <c r="DP44" s="99">
        <v>0</v>
      </c>
      <c r="DQ44" s="99">
        <v>0</v>
      </c>
      <c r="DR44" s="99">
        <v>0</v>
      </c>
      <c r="DS44" s="106">
        <v>0</v>
      </c>
    </row>
    <row r="45" spans="2:123" x14ac:dyDescent="0.25">
      <c r="B45" s="98" t="s">
        <v>2</v>
      </c>
      <c r="C45" s="92"/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65000</v>
      </c>
      <c r="N45" s="99">
        <v>65650</v>
      </c>
      <c r="O45" s="99">
        <v>66300</v>
      </c>
      <c r="P45" s="99">
        <v>66950</v>
      </c>
      <c r="Q45" s="99">
        <v>67600</v>
      </c>
      <c r="R45" s="99">
        <v>68250</v>
      </c>
      <c r="S45" s="99">
        <v>68900</v>
      </c>
      <c r="T45" s="99">
        <v>69550</v>
      </c>
      <c r="U45" s="99">
        <v>70200</v>
      </c>
      <c r="V45" s="99">
        <v>70850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0</v>
      </c>
      <c r="AI45" s="99">
        <v>0</v>
      </c>
      <c r="AJ45" s="99">
        <v>0</v>
      </c>
      <c r="AK45" s="99">
        <v>0</v>
      </c>
      <c r="AL45" s="99">
        <v>0</v>
      </c>
      <c r="AM45" s="99">
        <v>0</v>
      </c>
      <c r="AN45" s="99">
        <v>0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99">
        <v>0</v>
      </c>
      <c r="BA45" s="99">
        <v>0</v>
      </c>
      <c r="BB45" s="99">
        <v>0</v>
      </c>
      <c r="BC45" s="99">
        <v>0</v>
      </c>
      <c r="BD45" s="99">
        <v>0</v>
      </c>
      <c r="BE45" s="99">
        <v>0</v>
      </c>
      <c r="BF45" s="99">
        <v>0</v>
      </c>
      <c r="BG45" s="99">
        <v>0</v>
      </c>
      <c r="BH45" s="99">
        <v>0</v>
      </c>
      <c r="BI45" s="99">
        <v>0</v>
      </c>
      <c r="BJ45" s="99">
        <v>0</v>
      </c>
      <c r="BK45" s="99">
        <v>0</v>
      </c>
      <c r="BL45" s="99">
        <v>0</v>
      </c>
      <c r="BM45" s="99">
        <v>0</v>
      </c>
      <c r="BN45" s="99">
        <v>0</v>
      </c>
      <c r="BO45" s="99">
        <v>0</v>
      </c>
      <c r="BP45" s="99">
        <v>0</v>
      </c>
      <c r="BQ45" s="99">
        <v>0</v>
      </c>
      <c r="BR45" s="99">
        <v>0</v>
      </c>
      <c r="BS45" s="99">
        <v>0</v>
      </c>
      <c r="BT45" s="99">
        <v>0</v>
      </c>
      <c r="BU45" s="99">
        <v>0</v>
      </c>
      <c r="BV45" s="99">
        <v>0</v>
      </c>
      <c r="BW45" s="99">
        <v>0</v>
      </c>
      <c r="BX45" s="99">
        <v>0</v>
      </c>
      <c r="BY45" s="99">
        <v>0</v>
      </c>
      <c r="BZ45" s="99">
        <v>0</v>
      </c>
      <c r="CA45" s="99">
        <v>0</v>
      </c>
      <c r="CB45" s="99">
        <v>0</v>
      </c>
      <c r="CC45" s="99">
        <v>0</v>
      </c>
      <c r="CD45" s="99">
        <v>0</v>
      </c>
      <c r="CE45" s="99">
        <v>0</v>
      </c>
      <c r="CF45" s="99">
        <v>0</v>
      </c>
      <c r="CG45" s="99">
        <v>0</v>
      </c>
      <c r="CH45" s="99">
        <v>0</v>
      </c>
      <c r="CI45" s="99">
        <v>0</v>
      </c>
      <c r="CJ45" s="99">
        <v>0</v>
      </c>
      <c r="CK45" s="99">
        <v>0</v>
      </c>
      <c r="CL45" s="99">
        <v>0</v>
      </c>
      <c r="CM45" s="99">
        <v>0</v>
      </c>
      <c r="CN45" s="99">
        <v>0</v>
      </c>
      <c r="CO45" s="99">
        <v>0</v>
      </c>
      <c r="CP45" s="99">
        <v>0</v>
      </c>
      <c r="CQ45" s="99">
        <v>0</v>
      </c>
      <c r="CR45" s="99">
        <v>0</v>
      </c>
      <c r="CS45" s="99">
        <v>0</v>
      </c>
      <c r="CT45" s="99">
        <v>0</v>
      </c>
      <c r="CU45" s="99">
        <v>0</v>
      </c>
      <c r="CV45" s="99">
        <v>0</v>
      </c>
      <c r="CW45" s="99">
        <v>0</v>
      </c>
      <c r="CX45" s="99">
        <v>0</v>
      </c>
      <c r="CY45" s="99">
        <v>0</v>
      </c>
      <c r="CZ45" s="99">
        <v>0</v>
      </c>
      <c r="DA45" s="99">
        <v>0</v>
      </c>
      <c r="DB45" s="99">
        <v>0</v>
      </c>
      <c r="DC45" s="99">
        <v>0</v>
      </c>
      <c r="DD45" s="99">
        <v>0</v>
      </c>
      <c r="DE45" s="99">
        <v>0</v>
      </c>
      <c r="DF45" s="99">
        <v>0</v>
      </c>
      <c r="DG45" s="99">
        <v>0</v>
      </c>
      <c r="DH45" s="99">
        <v>0</v>
      </c>
      <c r="DI45" s="99">
        <v>0</v>
      </c>
      <c r="DJ45" s="99">
        <v>0</v>
      </c>
      <c r="DK45" s="99">
        <v>0</v>
      </c>
      <c r="DL45" s="99">
        <v>0</v>
      </c>
      <c r="DM45" s="99">
        <v>0</v>
      </c>
      <c r="DN45" s="99">
        <v>0</v>
      </c>
      <c r="DO45" s="99">
        <v>0</v>
      </c>
      <c r="DP45" s="99">
        <v>0</v>
      </c>
      <c r="DQ45" s="99">
        <v>0</v>
      </c>
      <c r="DR45" s="99">
        <v>0</v>
      </c>
      <c r="DS45" s="106">
        <v>0</v>
      </c>
    </row>
    <row r="46" spans="2:123" x14ac:dyDescent="0.25">
      <c r="B46" s="9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3"/>
    </row>
    <row r="47" spans="2:123" x14ac:dyDescent="0.25">
      <c r="B47" s="88" t="s">
        <v>32</v>
      </c>
      <c r="C47" s="89">
        <v>731933.75</v>
      </c>
      <c r="D47" s="89">
        <v>0</v>
      </c>
      <c r="E47" s="89">
        <v>0</v>
      </c>
      <c r="F47" s="89">
        <v>0</v>
      </c>
      <c r="G47" s="89">
        <v>18125</v>
      </c>
      <c r="H47" s="89">
        <v>53156.25</v>
      </c>
      <c r="I47" s="89">
        <v>53686</v>
      </c>
      <c r="J47" s="89">
        <v>54215.75</v>
      </c>
      <c r="K47" s="89">
        <v>54745.5</v>
      </c>
      <c r="L47" s="89">
        <v>55275.25</v>
      </c>
      <c r="M47" s="89">
        <v>59055</v>
      </c>
      <c r="N47" s="89">
        <v>54847.25</v>
      </c>
      <c r="O47" s="89">
        <v>40117.000000000007</v>
      </c>
      <c r="P47" s="89">
        <v>34821.750000000007</v>
      </c>
      <c r="Q47" s="89">
        <v>33356.5</v>
      </c>
      <c r="R47" s="89">
        <v>32287.5</v>
      </c>
      <c r="S47" s="89">
        <v>32581</v>
      </c>
      <c r="T47" s="89">
        <v>32874.5</v>
      </c>
      <c r="U47" s="89">
        <v>33168</v>
      </c>
      <c r="V47" s="89">
        <v>33461.5</v>
      </c>
      <c r="W47" s="89">
        <v>11040</v>
      </c>
      <c r="X47" s="89">
        <v>11136</v>
      </c>
      <c r="Y47" s="89">
        <v>11232</v>
      </c>
      <c r="Z47" s="89">
        <v>11328</v>
      </c>
      <c r="AA47" s="89">
        <v>11424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89">
        <v>0</v>
      </c>
      <c r="BH47" s="89">
        <v>0</v>
      </c>
      <c r="BI47" s="89">
        <v>0</v>
      </c>
      <c r="BJ47" s="89">
        <v>0</v>
      </c>
      <c r="BK47" s="89">
        <v>0</v>
      </c>
      <c r="BL47" s="89">
        <v>0</v>
      </c>
      <c r="BM47" s="89">
        <v>0</v>
      </c>
      <c r="BN47" s="89">
        <v>0</v>
      </c>
      <c r="BO47" s="89">
        <v>0</v>
      </c>
      <c r="BP47" s="89">
        <v>0</v>
      </c>
      <c r="BQ47" s="89">
        <v>0</v>
      </c>
      <c r="BR47" s="89">
        <v>0</v>
      </c>
      <c r="BS47" s="89">
        <v>0</v>
      </c>
      <c r="BT47" s="89">
        <v>0</v>
      </c>
      <c r="BU47" s="89">
        <v>0</v>
      </c>
      <c r="BV47" s="89">
        <v>0</v>
      </c>
      <c r="BW47" s="89">
        <v>0</v>
      </c>
      <c r="BX47" s="89">
        <v>0</v>
      </c>
      <c r="BY47" s="89">
        <v>0</v>
      </c>
      <c r="BZ47" s="89">
        <v>0</v>
      </c>
      <c r="CA47" s="89">
        <v>0</v>
      </c>
      <c r="CB47" s="89">
        <v>0</v>
      </c>
      <c r="CC47" s="89">
        <v>0</v>
      </c>
      <c r="CD47" s="89">
        <v>0</v>
      </c>
      <c r="CE47" s="89">
        <v>0</v>
      </c>
      <c r="CF47" s="89">
        <v>0</v>
      </c>
      <c r="CG47" s="89">
        <v>0</v>
      </c>
      <c r="CH47" s="89">
        <v>0</v>
      </c>
      <c r="CI47" s="89">
        <v>0</v>
      </c>
      <c r="CJ47" s="89">
        <v>0</v>
      </c>
      <c r="CK47" s="89">
        <v>0</v>
      </c>
      <c r="CL47" s="89">
        <v>0</v>
      </c>
      <c r="CM47" s="89">
        <v>0</v>
      </c>
      <c r="CN47" s="89">
        <v>0</v>
      </c>
      <c r="CO47" s="89">
        <v>0</v>
      </c>
      <c r="CP47" s="89">
        <v>0</v>
      </c>
      <c r="CQ47" s="89">
        <v>0</v>
      </c>
      <c r="CR47" s="89">
        <v>0</v>
      </c>
      <c r="CS47" s="89">
        <v>0</v>
      </c>
      <c r="CT47" s="89">
        <v>0</v>
      </c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89">
        <v>0</v>
      </c>
      <c r="DA47" s="89">
        <v>0</v>
      </c>
      <c r="DB47" s="89">
        <v>0</v>
      </c>
      <c r="DC47" s="89">
        <v>0</v>
      </c>
      <c r="DD47" s="89">
        <v>0</v>
      </c>
      <c r="DE47" s="89">
        <v>0</v>
      </c>
      <c r="DF47" s="89">
        <v>0</v>
      </c>
      <c r="DG47" s="89">
        <v>0</v>
      </c>
      <c r="DH47" s="89">
        <v>0</v>
      </c>
      <c r="DI47" s="89">
        <v>0</v>
      </c>
      <c r="DJ47" s="89">
        <v>0</v>
      </c>
      <c r="DK47" s="89">
        <v>0</v>
      </c>
      <c r="DL47" s="89">
        <v>0</v>
      </c>
      <c r="DM47" s="89">
        <v>0</v>
      </c>
      <c r="DN47" s="89">
        <v>0</v>
      </c>
      <c r="DO47" s="89">
        <v>0</v>
      </c>
      <c r="DP47" s="89">
        <v>0</v>
      </c>
      <c r="DQ47" s="89">
        <v>0</v>
      </c>
      <c r="DR47" s="89">
        <v>0</v>
      </c>
      <c r="DS47" s="90">
        <v>0</v>
      </c>
    </row>
    <row r="48" spans="2:123" x14ac:dyDescent="0.25">
      <c r="B48" s="98" t="s">
        <v>3</v>
      </c>
      <c r="C48" s="107">
        <v>81322.5</v>
      </c>
      <c r="D48" s="99">
        <v>0</v>
      </c>
      <c r="E48" s="99">
        <v>0</v>
      </c>
      <c r="F48" s="99">
        <v>0</v>
      </c>
      <c r="G48" s="99">
        <v>0</v>
      </c>
      <c r="H48" s="99">
        <v>10500</v>
      </c>
      <c r="I48" s="99">
        <v>10605</v>
      </c>
      <c r="J48" s="99">
        <v>10710</v>
      </c>
      <c r="K48" s="99">
        <v>10815</v>
      </c>
      <c r="L48" s="99">
        <v>10920</v>
      </c>
      <c r="M48" s="99">
        <v>11025</v>
      </c>
      <c r="N48" s="99">
        <v>11130</v>
      </c>
      <c r="O48" s="99">
        <v>5617.5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99">
        <v>0</v>
      </c>
      <c r="BA48" s="99">
        <v>0</v>
      </c>
      <c r="BB48" s="99">
        <v>0</v>
      </c>
      <c r="BC48" s="99">
        <v>0</v>
      </c>
      <c r="BD48" s="99">
        <v>0</v>
      </c>
      <c r="BE48" s="99">
        <v>0</v>
      </c>
      <c r="BF48" s="99">
        <v>0</v>
      </c>
      <c r="BG48" s="99">
        <v>0</v>
      </c>
      <c r="BH48" s="99">
        <v>0</v>
      </c>
      <c r="BI48" s="99">
        <v>0</v>
      </c>
      <c r="BJ48" s="99">
        <v>0</v>
      </c>
      <c r="BK48" s="99">
        <v>0</v>
      </c>
      <c r="BL48" s="99">
        <v>0</v>
      </c>
      <c r="BM48" s="99">
        <v>0</v>
      </c>
      <c r="BN48" s="99">
        <v>0</v>
      </c>
      <c r="BO48" s="99">
        <v>0</v>
      </c>
      <c r="BP48" s="99">
        <v>0</v>
      </c>
      <c r="BQ48" s="99">
        <v>0</v>
      </c>
      <c r="BR48" s="99">
        <v>0</v>
      </c>
      <c r="BS48" s="99">
        <v>0</v>
      </c>
      <c r="BT48" s="99">
        <v>0</v>
      </c>
      <c r="BU48" s="99">
        <v>0</v>
      </c>
      <c r="BV48" s="99">
        <v>0</v>
      </c>
      <c r="BW48" s="99">
        <v>0</v>
      </c>
      <c r="BX48" s="99">
        <v>0</v>
      </c>
      <c r="BY48" s="99">
        <v>0</v>
      </c>
      <c r="BZ48" s="99">
        <v>0</v>
      </c>
      <c r="CA48" s="99">
        <v>0</v>
      </c>
      <c r="CB48" s="99">
        <v>0</v>
      </c>
      <c r="CC48" s="99">
        <v>0</v>
      </c>
      <c r="CD48" s="99">
        <v>0</v>
      </c>
      <c r="CE48" s="99">
        <v>0</v>
      </c>
      <c r="CF48" s="99">
        <v>0</v>
      </c>
      <c r="CG48" s="99">
        <v>0</v>
      </c>
      <c r="CH48" s="99">
        <v>0</v>
      </c>
      <c r="CI48" s="99">
        <v>0</v>
      </c>
      <c r="CJ48" s="99">
        <v>0</v>
      </c>
      <c r="CK48" s="99">
        <v>0</v>
      </c>
      <c r="CL48" s="99">
        <v>0</v>
      </c>
      <c r="CM48" s="99">
        <v>0</v>
      </c>
      <c r="CN48" s="99">
        <v>0</v>
      </c>
      <c r="CO48" s="99">
        <v>0</v>
      </c>
      <c r="CP48" s="99">
        <v>0</v>
      </c>
      <c r="CQ48" s="99">
        <v>0</v>
      </c>
      <c r="CR48" s="99">
        <v>0</v>
      </c>
      <c r="CS48" s="99">
        <v>0</v>
      </c>
      <c r="CT48" s="99">
        <v>0</v>
      </c>
      <c r="CU48" s="99">
        <v>0</v>
      </c>
      <c r="CV48" s="99">
        <v>0</v>
      </c>
      <c r="CW48" s="99">
        <v>0</v>
      </c>
      <c r="CX48" s="99">
        <v>0</v>
      </c>
      <c r="CY48" s="99">
        <v>0</v>
      </c>
      <c r="CZ48" s="99">
        <v>0</v>
      </c>
      <c r="DA48" s="99">
        <v>0</v>
      </c>
      <c r="DB48" s="99">
        <v>0</v>
      </c>
      <c r="DC48" s="99">
        <v>0</v>
      </c>
      <c r="DD48" s="99">
        <v>0</v>
      </c>
      <c r="DE48" s="99">
        <v>0</v>
      </c>
      <c r="DF48" s="99">
        <v>0</v>
      </c>
      <c r="DG48" s="99">
        <v>0</v>
      </c>
      <c r="DH48" s="99">
        <v>0</v>
      </c>
      <c r="DI48" s="99">
        <v>0</v>
      </c>
      <c r="DJ48" s="99">
        <v>0</v>
      </c>
      <c r="DK48" s="99">
        <v>0</v>
      </c>
      <c r="DL48" s="99">
        <v>0</v>
      </c>
      <c r="DM48" s="99">
        <v>0</v>
      </c>
      <c r="DN48" s="99">
        <v>0</v>
      </c>
      <c r="DO48" s="99">
        <v>0</v>
      </c>
      <c r="DP48" s="99">
        <v>0</v>
      </c>
      <c r="DQ48" s="99">
        <v>0</v>
      </c>
      <c r="DR48" s="99">
        <v>0</v>
      </c>
      <c r="DS48" s="106">
        <v>0</v>
      </c>
    </row>
    <row r="49" spans="2:123" x14ac:dyDescent="0.25">
      <c r="B49" s="98" t="s">
        <v>4</v>
      </c>
      <c r="C49" s="107">
        <v>210240</v>
      </c>
      <c r="D49" s="99">
        <v>0</v>
      </c>
      <c r="E49" s="99">
        <v>0</v>
      </c>
      <c r="F49" s="99">
        <v>0</v>
      </c>
      <c r="G49" s="99">
        <v>0</v>
      </c>
      <c r="H49" s="99">
        <v>9600</v>
      </c>
      <c r="I49" s="99">
        <v>9696</v>
      </c>
      <c r="J49" s="99">
        <v>9792</v>
      </c>
      <c r="K49" s="99">
        <v>9888</v>
      </c>
      <c r="L49" s="99">
        <v>9984</v>
      </c>
      <c r="M49" s="99">
        <v>10080</v>
      </c>
      <c r="N49" s="99">
        <v>10176</v>
      </c>
      <c r="O49" s="99">
        <v>10272.000000000002</v>
      </c>
      <c r="P49" s="99">
        <v>10368.000000000002</v>
      </c>
      <c r="Q49" s="99">
        <v>10464.000000000002</v>
      </c>
      <c r="R49" s="99">
        <v>10560</v>
      </c>
      <c r="S49" s="99">
        <v>10656</v>
      </c>
      <c r="T49" s="99">
        <v>10752</v>
      </c>
      <c r="U49" s="99">
        <v>10848</v>
      </c>
      <c r="V49" s="99">
        <v>10944.000000000002</v>
      </c>
      <c r="W49" s="99">
        <v>11040</v>
      </c>
      <c r="X49" s="99">
        <v>11136</v>
      </c>
      <c r="Y49" s="99">
        <v>11232</v>
      </c>
      <c r="Z49" s="99">
        <v>11328</v>
      </c>
      <c r="AA49" s="99">
        <v>11424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0</v>
      </c>
      <c r="AL49" s="99">
        <v>0</v>
      </c>
      <c r="AM49" s="99">
        <v>0</v>
      </c>
      <c r="AN49" s="99">
        <v>0</v>
      </c>
      <c r="AO49" s="99">
        <v>0</v>
      </c>
      <c r="AP49" s="99">
        <v>0</v>
      </c>
      <c r="AQ49" s="99">
        <v>0</v>
      </c>
      <c r="AR49" s="99">
        <v>0</v>
      </c>
      <c r="AS49" s="99">
        <v>0</v>
      </c>
      <c r="AT49" s="99">
        <v>0</v>
      </c>
      <c r="AU49" s="99">
        <v>0</v>
      </c>
      <c r="AV49" s="99">
        <v>0</v>
      </c>
      <c r="AW49" s="99">
        <v>0</v>
      </c>
      <c r="AX49" s="99">
        <v>0</v>
      </c>
      <c r="AY49" s="99">
        <v>0</v>
      </c>
      <c r="AZ49" s="99">
        <v>0</v>
      </c>
      <c r="BA49" s="99">
        <v>0</v>
      </c>
      <c r="BB49" s="99">
        <v>0</v>
      </c>
      <c r="BC49" s="99">
        <v>0</v>
      </c>
      <c r="BD49" s="99">
        <v>0</v>
      </c>
      <c r="BE49" s="99">
        <v>0</v>
      </c>
      <c r="BF49" s="99">
        <v>0</v>
      </c>
      <c r="BG49" s="99">
        <v>0</v>
      </c>
      <c r="BH49" s="99">
        <v>0</v>
      </c>
      <c r="BI49" s="99">
        <v>0</v>
      </c>
      <c r="BJ49" s="99">
        <v>0</v>
      </c>
      <c r="BK49" s="99">
        <v>0</v>
      </c>
      <c r="BL49" s="99">
        <v>0</v>
      </c>
      <c r="BM49" s="99">
        <v>0</v>
      </c>
      <c r="BN49" s="99">
        <v>0</v>
      </c>
      <c r="BO49" s="99">
        <v>0</v>
      </c>
      <c r="BP49" s="99">
        <v>0</v>
      </c>
      <c r="BQ49" s="99">
        <v>0</v>
      </c>
      <c r="BR49" s="99">
        <v>0</v>
      </c>
      <c r="BS49" s="99">
        <v>0</v>
      </c>
      <c r="BT49" s="99">
        <v>0</v>
      </c>
      <c r="BU49" s="99">
        <v>0</v>
      </c>
      <c r="BV49" s="99">
        <v>0</v>
      </c>
      <c r="BW49" s="99">
        <v>0</v>
      </c>
      <c r="BX49" s="99">
        <v>0</v>
      </c>
      <c r="BY49" s="99">
        <v>0</v>
      </c>
      <c r="BZ49" s="99">
        <v>0</v>
      </c>
      <c r="CA49" s="99">
        <v>0</v>
      </c>
      <c r="CB49" s="99">
        <v>0</v>
      </c>
      <c r="CC49" s="99">
        <v>0</v>
      </c>
      <c r="CD49" s="99">
        <v>0</v>
      </c>
      <c r="CE49" s="99">
        <v>0</v>
      </c>
      <c r="CF49" s="99">
        <v>0</v>
      </c>
      <c r="CG49" s="99">
        <v>0</v>
      </c>
      <c r="CH49" s="99">
        <v>0</v>
      </c>
      <c r="CI49" s="99">
        <v>0</v>
      </c>
      <c r="CJ49" s="99">
        <v>0</v>
      </c>
      <c r="CK49" s="99">
        <v>0</v>
      </c>
      <c r="CL49" s="99">
        <v>0</v>
      </c>
      <c r="CM49" s="99">
        <v>0</v>
      </c>
      <c r="CN49" s="99">
        <v>0</v>
      </c>
      <c r="CO49" s="99">
        <v>0</v>
      </c>
      <c r="CP49" s="99">
        <v>0</v>
      </c>
      <c r="CQ49" s="99">
        <v>0</v>
      </c>
      <c r="CR49" s="99">
        <v>0</v>
      </c>
      <c r="CS49" s="99">
        <v>0</v>
      </c>
      <c r="CT49" s="99">
        <v>0</v>
      </c>
      <c r="CU49" s="99">
        <v>0</v>
      </c>
      <c r="CV49" s="99">
        <v>0</v>
      </c>
      <c r="CW49" s="99">
        <v>0</v>
      </c>
      <c r="CX49" s="99">
        <v>0</v>
      </c>
      <c r="CY49" s="99">
        <v>0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99">
        <v>0</v>
      </c>
      <c r="DJ49" s="99">
        <v>0</v>
      </c>
      <c r="DK49" s="99">
        <v>0</v>
      </c>
      <c r="DL49" s="99">
        <v>0</v>
      </c>
      <c r="DM49" s="99">
        <v>0</v>
      </c>
      <c r="DN49" s="99">
        <v>0</v>
      </c>
      <c r="DO49" s="99">
        <v>0</v>
      </c>
      <c r="DP49" s="99">
        <v>0</v>
      </c>
      <c r="DQ49" s="99">
        <v>0</v>
      </c>
      <c r="DR49" s="99">
        <v>0</v>
      </c>
      <c r="DS49" s="106">
        <v>0</v>
      </c>
    </row>
    <row r="50" spans="2:123" x14ac:dyDescent="0.25">
      <c r="B50" s="98" t="s">
        <v>5</v>
      </c>
      <c r="C50" s="107">
        <v>283800</v>
      </c>
      <c r="D50" s="99">
        <v>0</v>
      </c>
      <c r="E50" s="99">
        <v>0</v>
      </c>
      <c r="F50" s="99">
        <v>0</v>
      </c>
      <c r="G50" s="99">
        <v>16500</v>
      </c>
      <c r="H50" s="99">
        <v>16665</v>
      </c>
      <c r="I50" s="99">
        <v>16830</v>
      </c>
      <c r="J50" s="99">
        <v>16995</v>
      </c>
      <c r="K50" s="99">
        <v>17160</v>
      </c>
      <c r="L50" s="99">
        <v>17325</v>
      </c>
      <c r="M50" s="99">
        <v>17490</v>
      </c>
      <c r="N50" s="99">
        <v>17655.000000000004</v>
      </c>
      <c r="O50" s="99">
        <v>17820.000000000004</v>
      </c>
      <c r="P50" s="99">
        <v>17985.000000000004</v>
      </c>
      <c r="Q50" s="99">
        <v>18150</v>
      </c>
      <c r="R50" s="99">
        <v>18315</v>
      </c>
      <c r="S50" s="99">
        <v>18480</v>
      </c>
      <c r="T50" s="99">
        <v>18645</v>
      </c>
      <c r="U50" s="99">
        <v>18810.000000000004</v>
      </c>
      <c r="V50" s="99">
        <v>18975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99">
        <v>0</v>
      </c>
      <c r="AG50" s="99">
        <v>0</v>
      </c>
      <c r="AH50" s="99">
        <v>0</v>
      </c>
      <c r="AI50" s="99">
        <v>0</v>
      </c>
      <c r="AJ50" s="99">
        <v>0</v>
      </c>
      <c r="AK50" s="99">
        <v>0</v>
      </c>
      <c r="AL50" s="99">
        <v>0</v>
      </c>
      <c r="AM50" s="99">
        <v>0</v>
      </c>
      <c r="AN50" s="99">
        <v>0</v>
      </c>
      <c r="AO50" s="99">
        <v>0</v>
      </c>
      <c r="AP50" s="99">
        <v>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99">
        <v>0</v>
      </c>
      <c r="BB50" s="99">
        <v>0</v>
      </c>
      <c r="BC50" s="99">
        <v>0</v>
      </c>
      <c r="BD50" s="99">
        <v>0</v>
      </c>
      <c r="BE50" s="99">
        <v>0</v>
      </c>
      <c r="BF50" s="99">
        <v>0</v>
      </c>
      <c r="BG50" s="99">
        <v>0</v>
      </c>
      <c r="BH50" s="99">
        <v>0</v>
      </c>
      <c r="BI50" s="99">
        <v>0</v>
      </c>
      <c r="BJ50" s="99">
        <v>0</v>
      </c>
      <c r="BK50" s="99">
        <v>0</v>
      </c>
      <c r="BL50" s="99">
        <v>0</v>
      </c>
      <c r="BM50" s="99">
        <v>0</v>
      </c>
      <c r="BN50" s="99">
        <v>0</v>
      </c>
      <c r="BO50" s="99">
        <v>0</v>
      </c>
      <c r="BP50" s="99">
        <v>0</v>
      </c>
      <c r="BQ50" s="99">
        <v>0</v>
      </c>
      <c r="BR50" s="99">
        <v>0</v>
      </c>
      <c r="BS50" s="99">
        <v>0</v>
      </c>
      <c r="BT50" s="99">
        <v>0</v>
      </c>
      <c r="BU50" s="99">
        <v>0</v>
      </c>
      <c r="BV50" s="99">
        <v>0</v>
      </c>
      <c r="BW50" s="99">
        <v>0</v>
      </c>
      <c r="BX50" s="99">
        <v>0</v>
      </c>
      <c r="BY50" s="99">
        <v>0</v>
      </c>
      <c r="BZ50" s="99">
        <v>0</v>
      </c>
      <c r="CA50" s="99">
        <v>0</v>
      </c>
      <c r="CB50" s="99">
        <v>0</v>
      </c>
      <c r="CC50" s="99">
        <v>0</v>
      </c>
      <c r="CD50" s="99">
        <v>0</v>
      </c>
      <c r="CE50" s="99">
        <v>0</v>
      </c>
      <c r="CF50" s="99">
        <v>0</v>
      </c>
      <c r="CG50" s="99">
        <v>0</v>
      </c>
      <c r="CH50" s="99">
        <v>0</v>
      </c>
      <c r="CI50" s="99">
        <v>0</v>
      </c>
      <c r="CJ50" s="99">
        <v>0</v>
      </c>
      <c r="CK50" s="99">
        <v>0</v>
      </c>
      <c r="CL50" s="99">
        <v>0</v>
      </c>
      <c r="CM50" s="99">
        <v>0</v>
      </c>
      <c r="CN50" s="99">
        <v>0</v>
      </c>
      <c r="CO50" s="99">
        <v>0</v>
      </c>
      <c r="CP50" s="99">
        <v>0</v>
      </c>
      <c r="CQ50" s="99">
        <v>0</v>
      </c>
      <c r="CR50" s="99">
        <v>0</v>
      </c>
      <c r="CS50" s="99">
        <v>0</v>
      </c>
      <c r="CT50" s="99">
        <v>0</v>
      </c>
      <c r="CU50" s="99">
        <v>0</v>
      </c>
      <c r="CV50" s="99">
        <v>0</v>
      </c>
      <c r="CW50" s="99">
        <v>0</v>
      </c>
      <c r="CX50" s="99">
        <v>0</v>
      </c>
      <c r="CY50" s="99">
        <v>0</v>
      </c>
      <c r="CZ50" s="99">
        <v>0</v>
      </c>
      <c r="DA50" s="99">
        <v>0</v>
      </c>
      <c r="DB50" s="99">
        <v>0</v>
      </c>
      <c r="DC50" s="99">
        <v>0</v>
      </c>
      <c r="DD50" s="99">
        <v>0</v>
      </c>
      <c r="DE50" s="99">
        <v>0</v>
      </c>
      <c r="DF50" s="99">
        <v>0</v>
      </c>
      <c r="DG50" s="99">
        <v>0</v>
      </c>
      <c r="DH50" s="99">
        <v>0</v>
      </c>
      <c r="DI50" s="99">
        <v>0</v>
      </c>
      <c r="DJ50" s="99">
        <v>0</v>
      </c>
      <c r="DK50" s="99">
        <v>0</v>
      </c>
      <c r="DL50" s="99">
        <v>0</v>
      </c>
      <c r="DM50" s="99">
        <v>0</v>
      </c>
      <c r="DN50" s="99">
        <v>0</v>
      </c>
      <c r="DO50" s="99">
        <v>0</v>
      </c>
      <c r="DP50" s="99">
        <v>0</v>
      </c>
      <c r="DQ50" s="99">
        <v>0</v>
      </c>
      <c r="DR50" s="99">
        <v>0</v>
      </c>
      <c r="DS50" s="106">
        <v>0</v>
      </c>
    </row>
    <row r="51" spans="2:123" x14ac:dyDescent="0.25">
      <c r="B51" s="98" t="s">
        <v>6</v>
      </c>
      <c r="C51" s="107">
        <v>92565</v>
      </c>
      <c r="D51" s="99">
        <v>0</v>
      </c>
      <c r="E51" s="99">
        <v>0</v>
      </c>
      <c r="F51" s="99">
        <v>0</v>
      </c>
      <c r="G51" s="99">
        <v>0</v>
      </c>
      <c r="H51" s="99">
        <v>13500</v>
      </c>
      <c r="I51" s="99">
        <v>13635</v>
      </c>
      <c r="J51" s="99">
        <v>13770</v>
      </c>
      <c r="K51" s="99">
        <v>13905</v>
      </c>
      <c r="L51" s="99">
        <v>14040</v>
      </c>
      <c r="M51" s="99">
        <v>14175</v>
      </c>
      <c r="N51" s="99">
        <v>9540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99">
        <v>0</v>
      </c>
      <c r="AN51" s="99">
        <v>0</v>
      </c>
      <c r="AO51" s="99">
        <v>0</v>
      </c>
      <c r="AP51" s="99">
        <v>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99">
        <v>0</v>
      </c>
      <c r="BB51" s="99">
        <v>0</v>
      </c>
      <c r="BC51" s="99">
        <v>0</v>
      </c>
      <c r="BD51" s="99">
        <v>0</v>
      </c>
      <c r="BE51" s="99">
        <v>0</v>
      </c>
      <c r="BF51" s="99">
        <v>0</v>
      </c>
      <c r="BG51" s="99">
        <v>0</v>
      </c>
      <c r="BH51" s="99">
        <v>0</v>
      </c>
      <c r="BI51" s="99">
        <v>0</v>
      </c>
      <c r="BJ51" s="99">
        <v>0</v>
      </c>
      <c r="BK51" s="99">
        <v>0</v>
      </c>
      <c r="BL51" s="99">
        <v>0</v>
      </c>
      <c r="BM51" s="99">
        <v>0</v>
      </c>
      <c r="BN51" s="99">
        <v>0</v>
      </c>
      <c r="BO51" s="99">
        <v>0</v>
      </c>
      <c r="BP51" s="99">
        <v>0</v>
      </c>
      <c r="BQ51" s="99">
        <v>0</v>
      </c>
      <c r="BR51" s="99">
        <v>0</v>
      </c>
      <c r="BS51" s="99">
        <v>0</v>
      </c>
      <c r="BT51" s="99">
        <v>0</v>
      </c>
      <c r="BU51" s="99">
        <v>0</v>
      </c>
      <c r="BV51" s="99">
        <v>0</v>
      </c>
      <c r="BW51" s="99">
        <v>0</v>
      </c>
      <c r="BX51" s="99">
        <v>0</v>
      </c>
      <c r="BY51" s="99">
        <v>0</v>
      </c>
      <c r="BZ51" s="99">
        <v>0</v>
      </c>
      <c r="CA51" s="99">
        <v>0</v>
      </c>
      <c r="CB51" s="99">
        <v>0</v>
      </c>
      <c r="CC51" s="99">
        <v>0</v>
      </c>
      <c r="CD51" s="99">
        <v>0</v>
      </c>
      <c r="CE51" s="99">
        <v>0</v>
      </c>
      <c r="CF51" s="99">
        <v>0</v>
      </c>
      <c r="CG51" s="99">
        <v>0</v>
      </c>
      <c r="CH51" s="99">
        <v>0</v>
      </c>
      <c r="CI51" s="99">
        <v>0</v>
      </c>
      <c r="CJ51" s="99">
        <v>0</v>
      </c>
      <c r="CK51" s="99">
        <v>0</v>
      </c>
      <c r="CL51" s="99">
        <v>0</v>
      </c>
      <c r="CM51" s="99">
        <v>0</v>
      </c>
      <c r="CN51" s="99">
        <v>0</v>
      </c>
      <c r="CO51" s="99">
        <v>0</v>
      </c>
      <c r="CP51" s="99">
        <v>0</v>
      </c>
      <c r="CQ51" s="99">
        <v>0</v>
      </c>
      <c r="CR51" s="99">
        <v>0</v>
      </c>
      <c r="CS51" s="99">
        <v>0</v>
      </c>
      <c r="CT51" s="99">
        <v>0</v>
      </c>
      <c r="CU51" s="99">
        <v>0</v>
      </c>
      <c r="CV51" s="99">
        <v>0</v>
      </c>
      <c r="CW51" s="99">
        <v>0</v>
      </c>
      <c r="CX51" s="99">
        <v>0</v>
      </c>
      <c r="CY51" s="99">
        <v>0</v>
      </c>
      <c r="CZ51" s="99">
        <v>0</v>
      </c>
      <c r="DA51" s="99">
        <v>0</v>
      </c>
      <c r="DB51" s="99">
        <v>0</v>
      </c>
      <c r="DC51" s="99">
        <v>0</v>
      </c>
      <c r="DD51" s="99">
        <v>0</v>
      </c>
      <c r="DE51" s="99">
        <v>0</v>
      </c>
      <c r="DF51" s="99">
        <v>0</v>
      </c>
      <c r="DG51" s="99">
        <v>0</v>
      </c>
      <c r="DH51" s="99">
        <v>0</v>
      </c>
      <c r="DI51" s="99">
        <v>0</v>
      </c>
      <c r="DJ51" s="99">
        <v>0</v>
      </c>
      <c r="DK51" s="99">
        <v>0</v>
      </c>
      <c r="DL51" s="99">
        <v>0</v>
      </c>
      <c r="DM51" s="99">
        <v>0</v>
      </c>
      <c r="DN51" s="99">
        <v>0</v>
      </c>
      <c r="DO51" s="99">
        <v>0</v>
      </c>
      <c r="DP51" s="99">
        <v>0</v>
      </c>
      <c r="DQ51" s="99">
        <v>0</v>
      </c>
      <c r="DR51" s="99">
        <v>0</v>
      </c>
      <c r="DS51" s="106">
        <v>0</v>
      </c>
    </row>
    <row r="52" spans="2:123" s="1" customFormat="1" x14ac:dyDescent="0.25">
      <c r="B52" s="100" t="s">
        <v>16</v>
      </c>
      <c r="C52" s="101">
        <v>667927.5</v>
      </c>
      <c r="D52" s="101">
        <v>0</v>
      </c>
      <c r="E52" s="101">
        <v>0</v>
      </c>
      <c r="F52" s="101">
        <v>0</v>
      </c>
      <c r="G52" s="101">
        <v>16500</v>
      </c>
      <c r="H52" s="101">
        <v>50265</v>
      </c>
      <c r="I52" s="101">
        <v>50766</v>
      </c>
      <c r="J52" s="101">
        <v>51267</v>
      </c>
      <c r="K52" s="101">
        <v>51768</v>
      </c>
      <c r="L52" s="101">
        <v>52269</v>
      </c>
      <c r="M52" s="101">
        <v>52770</v>
      </c>
      <c r="N52" s="101">
        <v>48501</v>
      </c>
      <c r="O52" s="101">
        <v>33709.500000000007</v>
      </c>
      <c r="P52" s="101">
        <v>28353.000000000007</v>
      </c>
      <c r="Q52" s="101">
        <v>28614</v>
      </c>
      <c r="R52" s="101">
        <v>28875</v>
      </c>
      <c r="S52" s="101">
        <v>29136</v>
      </c>
      <c r="T52" s="101">
        <v>29397</v>
      </c>
      <c r="U52" s="101">
        <v>29658.000000000004</v>
      </c>
      <c r="V52" s="101">
        <v>29919</v>
      </c>
      <c r="W52" s="101">
        <v>11040</v>
      </c>
      <c r="X52" s="101">
        <v>11136</v>
      </c>
      <c r="Y52" s="101">
        <v>11232</v>
      </c>
      <c r="Z52" s="101">
        <v>11328</v>
      </c>
      <c r="AA52" s="101">
        <v>11424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>
        <v>0</v>
      </c>
      <c r="BV52" s="101">
        <v>0</v>
      </c>
      <c r="BW52" s="101">
        <v>0</v>
      </c>
      <c r="BX52" s="101">
        <v>0</v>
      </c>
      <c r="BY52" s="101">
        <v>0</v>
      </c>
      <c r="BZ52" s="101">
        <v>0</v>
      </c>
      <c r="CA52" s="101">
        <v>0</v>
      </c>
      <c r="CB52" s="101">
        <v>0</v>
      </c>
      <c r="CC52" s="101">
        <v>0</v>
      </c>
      <c r="CD52" s="101">
        <v>0</v>
      </c>
      <c r="CE52" s="101">
        <v>0</v>
      </c>
      <c r="CF52" s="101">
        <v>0</v>
      </c>
      <c r="CG52" s="101">
        <v>0</v>
      </c>
      <c r="CH52" s="101">
        <v>0</v>
      </c>
      <c r="CI52" s="101">
        <v>0</v>
      </c>
      <c r="CJ52" s="101">
        <v>0</v>
      </c>
      <c r="CK52" s="101">
        <v>0</v>
      </c>
      <c r="CL52" s="101">
        <v>0</v>
      </c>
      <c r="CM52" s="101">
        <v>0</v>
      </c>
      <c r="CN52" s="101">
        <v>0</v>
      </c>
      <c r="CO52" s="101">
        <v>0</v>
      </c>
      <c r="CP52" s="101">
        <v>0</v>
      </c>
      <c r="CQ52" s="101">
        <v>0</v>
      </c>
      <c r="CR52" s="101">
        <v>0</v>
      </c>
      <c r="CS52" s="101">
        <v>0</v>
      </c>
      <c r="CT52" s="101">
        <v>0</v>
      </c>
      <c r="CU52" s="101">
        <v>0</v>
      </c>
      <c r="CV52" s="101">
        <v>0</v>
      </c>
      <c r="CW52" s="101">
        <v>0</v>
      </c>
      <c r="CX52" s="101">
        <v>0</v>
      </c>
      <c r="CY52" s="101">
        <v>0</v>
      </c>
      <c r="CZ52" s="101">
        <v>0</v>
      </c>
      <c r="DA52" s="101">
        <v>0</v>
      </c>
      <c r="DB52" s="101">
        <v>0</v>
      </c>
      <c r="DC52" s="101">
        <v>0</v>
      </c>
      <c r="DD52" s="101">
        <v>0</v>
      </c>
      <c r="DE52" s="101">
        <v>0</v>
      </c>
      <c r="DF52" s="101">
        <v>0</v>
      </c>
      <c r="DG52" s="101">
        <v>0</v>
      </c>
      <c r="DH52" s="101">
        <v>0</v>
      </c>
      <c r="DI52" s="101">
        <v>0</v>
      </c>
      <c r="DJ52" s="101">
        <v>0</v>
      </c>
      <c r="DK52" s="101">
        <v>0</v>
      </c>
      <c r="DL52" s="101">
        <v>0</v>
      </c>
      <c r="DM52" s="101">
        <v>0</v>
      </c>
      <c r="DN52" s="101">
        <v>0</v>
      </c>
      <c r="DO52" s="101">
        <v>0</v>
      </c>
      <c r="DP52" s="101">
        <v>0</v>
      </c>
      <c r="DQ52" s="101">
        <v>0</v>
      </c>
      <c r="DR52" s="101">
        <v>0</v>
      </c>
      <c r="DS52" s="102">
        <v>0</v>
      </c>
    </row>
    <row r="53" spans="2:123" x14ac:dyDescent="0.25">
      <c r="B53" s="98" t="s">
        <v>7</v>
      </c>
      <c r="C53" s="101">
        <v>13062.5</v>
      </c>
      <c r="D53" s="99">
        <v>0</v>
      </c>
      <c r="E53" s="99">
        <v>0</v>
      </c>
      <c r="F53" s="99">
        <v>0</v>
      </c>
      <c r="G53" s="99">
        <v>0</v>
      </c>
      <c r="H53" s="99">
        <v>1250</v>
      </c>
      <c r="I53" s="99">
        <v>1262.5</v>
      </c>
      <c r="J53" s="99">
        <v>1275</v>
      </c>
      <c r="K53" s="99">
        <v>1287.5</v>
      </c>
      <c r="L53" s="99">
        <v>1300</v>
      </c>
      <c r="M53" s="99">
        <v>1312.5</v>
      </c>
      <c r="N53" s="99">
        <v>1325</v>
      </c>
      <c r="O53" s="99">
        <v>1337.5</v>
      </c>
      <c r="P53" s="99">
        <v>1350</v>
      </c>
      <c r="Q53" s="99">
        <v>1362.5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0</v>
      </c>
      <c r="AL53" s="99">
        <v>0</v>
      </c>
      <c r="AM53" s="99">
        <v>0</v>
      </c>
      <c r="AN53" s="99">
        <v>0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99">
        <v>0</v>
      </c>
      <c r="AU53" s="99">
        <v>0</v>
      </c>
      <c r="AV53" s="99">
        <v>0</v>
      </c>
      <c r="AW53" s="99">
        <v>0</v>
      </c>
      <c r="AX53" s="99">
        <v>0</v>
      </c>
      <c r="AY53" s="99">
        <v>0</v>
      </c>
      <c r="AZ53" s="99">
        <v>0</v>
      </c>
      <c r="BA53" s="99">
        <v>0</v>
      </c>
      <c r="BB53" s="99">
        <v>0</v>
      </c>
      <c r="BC53" s="99">
        <v>0</v>
      </c>
      <c r="BD53" s="99">
        <v>0</v>
      </c>
      <c r="BE53" s="99">
        <v>0</v>
      </c>
      <c r="BF53" s="99">
        <v>0</v>
      </c>
      <c r="BG53" s="99">
        <v>0</v>
      </c>
      <c r="BH53" s="99">
        <v>0</v>
      </c>
      <c r="BI53" s="99">
        <v>0</v>
      </c>
      <c r="BJ53" s="99">
        <v>0</v>
      </c>
      <c r="BK53" s="99">
        <v>0</v>
      </c>
      <c r="BL53" s="99">
        <v>0</v>
      </c>
      <c r="BM53" s="99">
        <v>0</v>
      </c>
      <c r="BN53" s="99">
        <v>0</v>
      </c>
      <c r="BO53" s="99">
        <v>0</v>
      </c>
      <c r="BP53" s="99">
        <v>0</v>
      </c>
      <c r="BQ53" s="99">
        <v>0</v>
      </c>
      <c r="BR53" s="99">
        <v>0</v>
      </c>
      <c r="BS53" s="99">
        <v>0</v>
      </c>
      <c r="BT53" s="99">
        <v>0</v>
      </c>
      <c r="BU53" s="99">
        <v>0</v>
      </c>
      <c r="BV53" s="99">
        <v>0</v>
      </c>
      <c r="BW53" s="99">
        <v>0</v>
      </c>
      <c r="BX53" s="99">
        <v>0</v>
      </c>
      <c r="BY53" s="99">
        <v>0</v>
      </c>
      <c r="BZ53" s="99">
        <v>0</v>
      </c>
      <c r="CA53" s="99">
        <v>0</v>
      </c>
      <c r="CB53" s="99">
        <v>0</v>
      </c>
      <c r="CC53" s="99">
        <v>0</v>
      </c>
      <c r="CD53" s="99">
        <v>0</v>
      </c>
      <c r="CE53" s="99">
        <v>0</v>
      </c>
      <c r="CF53" s="99">
        <v>0</v>
      </c>
      <c r="CG53" s="99">
        <v>0</v>
      </c>
      <c r="CH53" s="99">
        <v>0</v>
      </c>
      <c r="CI53" s="99">
        <v>0</v>
      </c>
      <c r="CJ53" s="99">
        <v>0</v>
      </c>
      <c r="CK53" s="99">
        <v>0</v>
      </c>
      <c r="CL53" s="99">
        <v>0</v>
      </c>
      <c r="CM53" s="99">
        <v>0</v>
      </c>
      <c r="CN53" s="99">
        <v>0</v>
      </c>
      <c r="CO53" s="99">
        <v>0</v>
      </c>
      <c r="CP53" s="99">
        <v>0</v>
      </c>
      <c r="CQ53" s="99">
        <v>0</v>
      </c>
      <c r="CR53" s="99">
        <v>0</v>
      </c>
      <c r="CS53" s="99">
        <v>0</v>
      </c>
      <c r="CT53" s="99">
        <v>0</v>
      </c>
      <c r="CU53" s="99">
        <v>0</v>
      </c>
      <c r="CV53" s="99">
        <v>0</v>
      </c>
      <c r="CW53" s="99">
        <v>0</v>
      </c>
      <c r="CX53" s="99">
        <v>0</v>
      </c>
      <c r="CY53" s="99">
        <v>0</v>
      </c>
      <c r="CZ53" s="99">
        <v>0</v>
      </c>
      <c r="DA53" s="99">
        <v>0</v>
      </c>
      <c r="DB53" s="99">
        <v>0</v>
      </c>
      <c r="DC53" s="99">
        <v>0</v>
      </c>
      <c r="DD53" s="99">
        <v>0</v>
      </c>
      <c r="DE53" s="99">
        <v>0</v>
      </c>
      <c r="DF53" s="99">
        <v>0</v>
      </c>
      <c r="DG53" s="99">
        <v>0</v>
      </c>
      <c r="DH53" s="99">
        <v>0</v>
      </c>
      <c r="DI53" s="99">
        <v>0</v>
      </c>
      <c r="DJ53" s="99">
        <v>0</v>
      </c>
      <c r="DK53" s="99">
        <v>0</v>
      </c>
      <c r="DL53" s="99">
        <v>0</v>
      </c>
      <c r="DM53" s="99">
        <v>0</v>
      </c>
      <c r="DN53" s="99">
        <v>0</v>
      </c>
      <c r="DO53" s="99">
        <v>0</v>
      </c>
      <c r="DP53" s="99">
        <v>0</v>
      </c>
      <c r="DQ53" s="99">
        <v>0</v>
      </c>
      <c r="DR53" s="99">
        <v>0</v>
      </c>
      <c r="DS53" s="106">
        <v>0</v>
      </c>
    </row>
    <row r="54" spans="2:123" x14ac:dyDescent="0.25">
      <c r="B54" s="98" t="s">
        <v>8</v>
      </c>
      <c r="C54" s="101">
        <v>16981.25</v>
      </c>
      <c r="D54" s="99">
        <v>0</v>
      </c>
      <c r="E54" s="99">
        <v>0</v>
      </c>
      <c r="F54" s="99">
        <v>0</v>
      </c>
      <c r="G54" s="99">
        <v>1625</v>
      </c>
      <c r="H54" s="99">
        <v>1641.25</v>
      </c>
      <c r="I54" s="99">
        <v>1657.5</v>
      </c>
      <c r="J54" s="99">
        <v>1673.75</v>
      </c>
      <c r="K54" s="99">
        <v>1690</v>
      </c>
      <c r="L54" s="99">
        <v>1706.25</v>
      </c>
      <c r="M54" s="99">
        <v>1722.5</v>
      </c>
      <c r="N54" s="99">
        <v>1738.75</v>
      </c>
      <c r="O54" s="99">
        <v>1755</v>
      </c>
      <c r="P54" s="99">
        <v>1771.25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>
        <v>0</v>
      </c>
      <c r="AH54" s="99">
        <v>0</v>
      </c>
      <c r="AI54" s="99">
        <v>0</v>
      </c>
      <c r="AJ54" s="99">
        <v>0</v>
      </c>
      <c r="AK54" s="99">
        <v>0</v>
      </c>
      <c r="AL54" s="99">
        <v>0</v>
      </c>
      <c r="AM54" s="99">
        <v>0</v>
      </c>
      <c r="AN54" s="99">
        <v>0</v>
      </c>
      <c r="AO54" s="99">
        <v>0</v>
      </c>
      <c r="AP54" s="99">
        <v>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99">
        <v>0</v>
      </c>
      <c r="BB54" s="99">
        <v>0</v>
      </c>
      <c r="BC54" s="99">
        <v>0</v>
      </c>
      <c r="BD54" s="99">
        <v>0</v>
      </c>
      <c r="BE54" s="99">
        <v>0</v>
      </c>
      <c r="BF54" s="99">
        <v>0</v>
      </c>
      <c r="BG54" s="99">
        <v>0</v>
      </c>
      <c r="BH54" s="99">
        <v>0</v>
      </c>
      <c r="BI54" s="99">
        <v>0</v>
      </c>
      <c r="BJ54" s="99">
        <v>0</v>
      </c>
      <c r="BK54" s="99">
        <v>0</v>
      </c>
      <c r="BL54" s="99">
        <v>0</v>
      </c>
      <c r="BM54" s="99">
        <v>0</v>
      </c>
      <c r="BN54" s="99">
        <v>0</v>
      </c>
      <c r="BO54" s="99">
        <v>0</v>
      </c>
      <c r="BP54" s="99">
        <v>0</v>
      </c>
      <c r="BQ54" s="99">
        <v>0</v>
      </c>
      <c r="BR54" s="99">
        <v>0</v>
      </c>
      <c r="BS54" s="99">
        <v>0</v>
      </c>
      <c r="BT54" s="99">
        <v>0</v>
      </c>
      <c r="BU54" s="99">
        <v>0</v>
      </c>
      <c r="BV54" s="99">
        <v>0</v>
      </c>
      <c r="BW54" s="99">
        <v>0</v>
      </c>
      <c r="BX54" s="99">
        <v>0</v>
      </c>
      <c r="BY54" s="99">
        <v>0</v>
      </c>
      <c r="BZ54" s="99">
        <v>0</v>
      </c>
      <c r="CA54" s="99">
        <v>0</v>
      </c>
      <c r="CB54" s="99">
        <v>0</v>
      </c>
      <c r="CC54" s="99">
        <v>0</v>
      </c>
      <c r="CD54" s="99">
        <v>0</v>
      </c>
      <c r="CE54" s="99">
        <v>0</v>
      </c>
      <c r="CF54" s="99">
        <v>0</v>
      </c>
      <c r="CG54" s="99">
        <v>0</v>
      </c>
      <c r="CH54" s="99">
        <v>0</v>
      </c>
      <c r="CI54" s="99">
        <v>0</v>
      </c>
      <c r="CJ54" s="99">
        <v>0</v>
      </c>
      <c r="CK54" s="99">
        <v>0</v>
      </c>
      <c r="CL54" s="99">
        <v>0</v>
      </c>
      <c r="CM54" s="99">
        <v>0</v>
      </c>
      <c r="CN54" s="99">
        <v>0</v>
      </c>
      <c r="CO54" s="99">
        <v>0</v>
      </c>
      <c r="CP54" s="99">
        <v>0</v>
      </c>
      <c r="CQ54" s="99">
        <v>0</v>
      </c>
      <c r="CR54" s="99">
        <v>0</v>
      </c>
      <c r="CS54" s="99">
        <v>0</v>
      </c>
      <c r="CT54" s="99">
        <v>0</v>
      </c>
      <c r="CU54" s="99">
        <v>0</v>
      </c>
      <c r="CV54" s="99">
        <v>0</v>
      </c>
      <c r="CW54" s="99">
        <v>0</v>
      </c>
      <c r="CX54" s="99">
        <v>0</v>
      </c>
      <c r="CY54" s="99">
        <v>0</v>
      </c>
      <c r="CZ54" s="99">
        <v>0</v>
      </c>
      <c r="DA54" s="99">
        <v>0</v>
      </c>
      <c r="DB54" s="99">
        <v>0</v>
      </c>
      <c r="DC54" s="99">
        <v>0</v>
      </c>
      <c r="DD54" s="99">
        <v>0</v>
      </c>
      <c r="DE54" s="99">
        <v>0</v>
      </c>
      <c r="DF54" s="99">
        <v>0</v>
      </c>
      <c r="DG54" s="99">
        <v>0</v>
      </c>
      <c r="DH54" s="99">
        <v>0</v>
      </c>
      <c r="DI54" s="99">
        <v>0</v>
      </c>
      <c r="DJ54" s="99">
        <v>0</v>
      </c>
      <c r="DK54" s="99">
        <v>0</v>
      </c>
      <c r="DL54" s="99">
        <v>0</v>
      </c>
      <c r="DM54" s="99">
        <v>0</v>
      </c>
      <c r="DN54" s="99">
        <v>0</v>
      </c>
      <c r="DO54" s="99">
        <v>0</v>
      </c>
      <c r="DP54" s="99">
        <v>0</v>
      </c>
      <c r="DQ54" s="99">
        <v>0</v>
      </c>
      <c r="DR54" s="99">
        <v>0</v>
      </c>
      <c r="DS54" s="106">
        <v>0</v>
      </c>
    </row>
    <row r="55" spans="2:123" x14ac:dyDescent="0.25">
      <c r="B55" s="98" t="s">
        <v>2</v>
      </c>
      <c r="C55" s="101">
        <v>33962.5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3250</v>
      </c>
      <c r="N55" s="99">
        <v>3282.5</v>
      </c>
      <c r="O55" s="99">
        <v>3315</v>
      </c>
      <c r="P55" s="99">
        <v>3347.5</v>
      </c>
      <c r="Q55" s="99">
        <v>3380</v>
      </c>
      <c r="R55" s="99">
        <v>3412.5</v>
      </c>
      <c r="S55" s="99">
        <v>3445</v>
      </c>
      <c r="T55" s="99">
        <v>3477.5</v>
      </c>
      <c r="U55" s="99">
        <v>3510</v>
      </c>
      <c r="V55" s="99">
        <v>3542.5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99">
        <v>0</v>
      </c>
      <c r="BB55" s="99">
        <v>0</v>
      </c>
      <c r="BC55" s="99">
        <v>0</v>
      </c>
      <c r="BD55" s="99">
        <v>0</v>
      </c>
      <c r="BE55" s="99">
        <v>0</v>
      </c>
      <c r="BF55" s="99">
        <v>0</v>
      </c>
      <c r="BG55" s="99">
        <v>0</v>
      </c>
      <c r="BH55" s="99">
        <v>0</v>
      </c>
      <c r="BI55" s="99">
        <v>0</v>
      </c>
      <c r="BJ55" s="99">
        <v>0</v>
      </c>
      <c r="BK55" s="99">
        <v>0</v>
      </c>
      <c r="BL55" s="99">
        <v>0</v>
      </c>
      <c r="BM55" s="99">
        <v>0</v>
      </c>
      <c r="BN55" s="99">
        <v>0</v>
      </c>
      <c r="BO55" s="99">
        <v>0</v>
      </c>
      <c r="BP55" s="99">
        <v>0</v>
      </c>
      <c r="BQ55" s="99">
        <v>0</v>
      </c>
      <c r="BR55" s="99">
        <v>0</v>
      </c>
      <c r="BS55" s="99">
        <v>0</v>
      </c>
      <c r="BT55" s="99">
        <v>0</v>
      </c>
      <c r="BU55" s="99">
        <v>0</v>
      </c>
      <c r="BV55" s="99">
        <v>0</v>
      </c>
      <c r="BW55" s="99">
        <v>0</v>
      </c>
      <c r="BX55" s="99">
        <v>0</v>
      </c>
      <c r="BY55" s="99">
        <v>0</v>
      </c>
      <c r="BZ55" s="99">
        <v>0</v>
      </c>
      <c r="CA55" s="99">
        <v>0</v>
      </c>
      <c r="CB55" s="99">
        <v>0</v>
      </c>
      <c r="CC55" s="99">
        <v>0</v>
      </c>
      <c r="CD55" s="99">
        <v>0</v>
      </c>
      <c r="CE55" s="99">
        <v>0</v>
      </c>
      <c r="CF55" s="99">
        <v>0</v>
      </c>
      <c r="CG55" s="99">
        <v>0</v>
      </c>
      <c r="CH55" s="99">
        <v>0</v>
      </c>
      <c r="CI55" s="99">
        <v>0</v>
      </c>
      <c r="CJ55" s="99">
        <v>0</v>
      </c>
      <c r="CK55" s="99">
        <v>0</v>
      </c>
      <c r="CL55" s="99">
        <v>0</v>
      </c>
      <c r="CM55" s="99">
        <v>0</v>
      </c>
      <c r="CN55" s="99">
        <v>0</v>
      </c>
      <c r="CO55" s="99">
        <v>0</v>
      </c>
      <c r="CP55" s="99">
        <v>0</v>
      </c>
      <c r="CQ55" s="99">
        <v>0</v>
      </c>
      <c r="CR55" s="99">
        <v>0</v>
      </c>
      <c r="CS55" s="99">
        <v>0</v>
      </c>
      <c r="CT55" s="99">
        <v>0</v>
      </c>
      <c r="CU55" s="99">
        <v>0</v>
      </c>
      <c r="CV55" s="99">
        <v>0</v>
      </c>
      <c r="CW55" s="99">
        <v>0</v>
      </c>
      <c r="CX55" s="99">
        <v>0</v>
      </c>
      <c r="CY55" s="99">
        <v>0</v>
      </c>
      <c r="CZ55" s="99">
        <v>0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99">
        <v>0</v>
      </c>
      <c r="DJ55" s="99">
        <v>0</v>
      </c>
      <c r="DK55" s="99">
        <v>0</v>
      </c>
      <c r="DL55" s="99">
        <v>0</v>
      </c>
      <c r="DM55" s="99">
        <v>0</v>
      </c>
      <c r="DN55" s="99">
        <v>0</v>
      </c>
      <c r="DO55" s="99">
        <v>0</v>
      </c>
      <c r="DP55" s="99">
        <v>0</v>
      </c>
      <c r="DQ55" s="99">
        <v>0</v>
      </c>
      <c r="DR55" s="99">
        <v>0</v>
      </c>
      <c r="DS55" s="106">
        <v>0</v>
      </c>
    </row>
    <row r="56" spans="2:123" s="1" customFormat="1" x14ac:dyDescent="0.25">
      <c r="B56" s="100" t="s">
        <v>17</v>
      </c>
      <c r="C56" s="101">
        <v>64006.25</v>
      </c>
      <c r="D56" s="101">
        <v>0</v>
      </c>
      <c r="E56" s="101">
        <v>0</v>
      </c>
      <c r="F56" s="101">
        <v>0</v>
      </c>
      <c r="G56" s="101">
        <v>1625</v>
      </c>
      <c r="H56" s="101">
        <v>2891.25</v>
      </c>
      <c r="I56" s="101">
        <v>2920</v>
      </c>
      <c r="J56" s="101">
        <v>2948.75</v>
      </c>
      <c r="K56" s="101">
        <v>2977.5</v>
      </c>
      <c r="L56" s="101">
        <v>3006.25</v>
      </c>
      <c r="M56" s="101">
        <v>6285</v>
      </c>
      <c r="N56" s="101">
        <v>6346.25</v>
      </c>
      <c r="O56" s="101">
        <v>6407.5</v>
      </c>
      <c r="P56" s="101">
        <v>6468.75</v>
      </c>
      <c r="Q56" s="101">
        <v>4742.5</v>
      </c>
      <c r="R56" s="101">
        <v>3412.5</v>
      </c>
      <c r="S56" s="101">
        <v>3445</v>
      </c>
      <c r="T56" s="101">
        <v>3477.5</v>
      </c>
      <c r="U56" s="101">
        <v>3510</v>
      </c>
      <c r="V56" s="101">
        <v>3542.5</v>
      </c>
      <c r="W56" s="101">
        <v>0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0</v>
      </c>
      <c r="BX56" s="101">
        <v>0</v>
      </c>
      <c r="BY56" s="101">
        <v>0</v>
      </c>
      <c r="BZ56" s="101">
        <v>0</v>
      </c>
      <c r="CA56" s="101">
        <v>0</v>
      </c>
      <c r="CB56" s="101">
        <v>0</v>
      </c>
      <c r="CC56" s="101">
        <v>0</v>
      </c>
      <c r="CD56" s="101">
        <v>0</v>
      </c>
      <c r="CE56" s="101">
        <v>0</v>
      </c>
      <c r="CF56" s="101">
        <v>0</v>
      </c>
      <c r="CG56" s="101">
        <v>0</v>
      </c>
      <c r="CH56" s="101">
        <v>0</v>
      </c>
      <c r="CI56" s="101">
        <v>0</v>
      </c>
      <c r="CJ56" s="101">
        <v>0</v>
      </c>
      <c r="CK56" s="101">
        <v>0</v>
      </c>
      <c r="CL56" s="101">
        <v>0</v>
      </c>
      <c r="CM56" s="101">
        <v>0</v>
      </c>
      <c r="CN56" s="101">
        <v>0</v>
      </c>
      <c r="CO56" s="101">
        <v>0</v>
      </c>
      <c r="CP56" s="101">
        <v>0</v>
      </c>
      <c r="CQ56" s="101">
        <v>0</v>
      </c>
      <c r="CR56" s="101">
        <v>0</v>
      </c>
      <c r="CS56" s="101">
        <v>0</v>
      </c>
      <c r="CT56" s="101">
        <v>0</v>
      </c>
      <c r="CU56" s="101">
        <v>0</v>
      </c>
      <c r="CV56" s="101">
        <v>0</v>
      </c>
      <c r="CW56" s="101">
        <v>0</v>
      </c>
      <c r="CX56" s="101">
        <v>0</v>
      </c>
      <c r="CY56" s="101">
        <v>0</v>
      </c>
      <c r="CZ56" s="101">
        <v>0</v>
      </c>
      <c r="DA56" s="101">
        <v>0</v>
      </c>
      <c r="DB56" s="101">
        <v>0</v>
      </c>
      <c r="DC56" s="101">
        <v>0</v>
      </c>
      <c r="DD56" s="101">
        <v>0</v>
      </c>
      <c r="DE56" s="101">
        <v>0</v>
      </c>
      <c r="DF56" s="101">
        <v>0</v>
      </c>
      <c r="DG56" s="101">
        <v>0</v>
      </c>
      <c r="DH56" s="101">
        <v>0</v>
      </c>
      <c r="DI56" s="101">
        <v>0</v>
      </c>
      <c r="DJ56" s="101">
        <v>0</v>
      </c>
      <c r="DK56" s="101">
        <v>0</v>
      </c>
      <c r="DL56" s="101">
        <v>0</v>
      </c>
      <c r="DM56" s="101">
        <v>0</v>
      </c>
      <c r="DN56" s="101">
        <v>0</v>
      </c>
      <c r="DO56" s="101">
        <v>0</v>
      </c>
      <c r="DP56" s="101">
        <v>0</v>
      </c>
      <c r="DQ56" s="101">
        <v>0</v>
      </c>
      <c r="DR56" s="101">
        <v>0</v>
      </c>
      <c r="DS56" s="102">
        <v>0</v>
      </c>
    </row>
    <row r="57" spans="2:123" x14ac:dyDescent="0.25">
      <c r="B57" s="98"/>
      <c r="C57" s="10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3"/>
    </row>
    <row r="58" spans="2:123" x14ac:dyDescent="0.25">
      <c r="B58" s="88" t="s">
        <v>33</v>
      </c>
      <c r="C58" s="89">
        <v>458250</v>
      </c>
      <c r="D58" s="89">
        <v>0</v>
      </c>
      <c r="E58" s="89">
        <v>0</v>
      </c>
      <c r="F58" s="89">
        <v>0</v>
      </c>
      <c r="G58" s="89">
        <v>12125</v>
      </c>
      <c r="H58" s="89">
        <v>34562.5</v>
      </c>
      <c r="I58" s="89">
        <v>34562.5</v>
      </c>
      <c r="J58" s="89">
        <v>34562.5</v>
      </c>
      <c r="K58" s="89">
        <v>34562.5</v>
      </c>
      <c r="L58" s="89">
        <v>34562.5</v>
      </c>
      <c r="M58" s="89">
        <v>36812.5</v>
      </c>
      <c r="N58" s="89">
        <v>34000</v>
      </c>
      <c r="O58" s="89">
        <v>25225</v>
      </c>
      <c r="P58" s="89">
        <v>22075</v>
      </c>
      <c r="Q58" s="89">
        <v>20950</v>
      </c>
      <c r="R58" s="89">
        <v>20050</v>
      </c>
      <c r="S58" s="89">
        <v>20050</v>
      </c>
      <c r="T58" s="89">
        <v>20050</v>
      </c>
      <c r="U58" s="89">
        <v>20050</v>
      </c>
      <c r="V58" s="89">
        <v>20050</v>
      </c>
      <c r="W58" s="89">
        <v>6800</v>
      </c>
      <c r="X58" s="89">
        <v>6800</v>
      </c>
      <c r="Y58" s="89">
        <v>6800</v>
      </c>
      <c r="Z58" s="89">
        <v>6800</v>
      </c>
      <c r="AA58" s="89">
        <v>6800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89">
        <v>0</v>
      </c>
      <c r="BH58" s="89">
        <v>0</v>
      </c>
      <c r="BI58" s="89">
        <v>0</v>
      </c>
      <c r="BJ58" s="89">
        <v>0</v>
      </c>
      <c r="BK58" s="89">
        <v>0</v>
      </c>
      <c r="BL58" s="89">
        <v>0</v>
      </c>
      <c r="BM58" s="89">
        <v>0</v>
      </c>
      <c r="BN58" s="89">
        <v>0</v>
      </c>
      <c r="BO58" s="89">
        <v>0</v>
      </c>
      <c r="BP58" s="89">
        <v>0</v>
      </c>
      <c r="BQ58" s="89">
        <v>0</v>
      </c>
      <c r="BR58" s="89">
        <v>0</v>
      </c>
      <c r="BS58" s="89">
        <v>0</v>
      </c>
      <c r="BT58" s="89">
        <v>0</v>
      </c>
      <c r="BU58" s="89">
        <v>0</v>
      </c>
      <c r="BV58" s="89">
        <v>0</v>
      </c>
      <c r="BW58" s="89">
        <v>0</v>
      </c>
      <c r="BX58" s="89">
        <v>0</v>
      </c>
      <c r="BY58" s="89">
        <v>0</v>
      </c>
      <c r="BZ58" s="89">
        <v>0</v>
      </c>
      <c r="CA58" s="89">
        <v>0</v>
      </c>
      <c r="CB58" s="89">
        <v>0</v>
      </c>
      <c r="CC58" s="89">
        <v>0</v>
      </c>
      <c r="CD58" s="89">
        <v>0</v>
      </c>
      <c r="CE58" s="89">
        <v>0</v>
      </c>
      <c r="CF58" s="89">
        <v>0</v>
      </c>
      <c r="CG58" s="89">
        <v>0</v>
      </c>
      <c r="CH58" s="89">
        <v>0</v>
      </c>
      <c r="CI58" s="89">
        <v>0</v>
      </c>
      <c r="CJ58" s="89">
        <v>0</v>
      </c>
      <c r="CK58" s="89">
        <v>0</v>
      </c>
      <c r="CL58" s="89">
        <v>0</v>
      </c>
      <c r="CM58" s="89">
        <v>0</v>
      </c>
      <c r="CN58" s="89">
        <v>0</v>
      </c>
      <c r="CO58" s="89">
        <v>0</v>
      </c>
      <c r="CP58" s="89">
        <v>0</v>
      </c>
      <c r="CQ58" s="89">
        <v>0</v>
      </c>
      <c r="CR58" s="89">
        <v>0</v>
      </c>
      <c r="CS58" s="89">
        <v>0</v>
      </c>
      <c r="CT58" s="89">
        <v>0</v>
      </c>
      <c r="CU58" s="89">
        <v>0</v>
      </c>
      <c r="CV58" s="89">
        <v>0</v>
      </c>
      <c r="CW58" s="89">
        <v>0</v>
      </c>
      <c r="CX58" s="89">
        <v>0</v>
      </c>
      <c r="CY58" s="89">
        <v>0</v>
      </c>
      <c r="CZ58" s="89">
        <v>0</v>
      </c>
      <c r="DA58" s="89">
        <v>0</v>
      </c>
      <c r="DB58" s="89">
        <v>0</v>
      </c>
      <c r="DC58" s="89">
        <v>0</v>
      </c>
      <c r="DD58" s="89">
        <v>0</v>
      </c>
      <c r="DE58" s="89">
        <v>0</v>
      </c>
      <c r="DF58" s="89">
        <v>0</v>
      </c>
      <c r="DG58" s="89">
        <v>0</v>
      </c>
      <c r="DH58" s="89">
        <v>0</v>
      </c>
      <c r="DI58" s="89">
        <v>0</v>
      </c>
      <c r="DJ58" s="89">
        <v>0</v>
      </c>
      <c r="DK58" s="89">
        <v>0</v>
      </c>
      <c r="DL58" s="89">
        <v>0</v>
      </c>
      <c r="DM58" s="89">
        <v>0</v>
      </c>
      <c r="DN58" s="89">
        <v>0</v>
      </c>
      <c r="DO58" s="89">
        <v>0</v>
      </c>
      <c r="DP58" s="89">
        <v>0</v>
      </c>
      <c r="DQ58" s="89">
        <v>0</v>
      </c>
      <c r="DR58" s="89">
        <v>0</v>
      </c>
      <c r="DS58" s="90">
        <v>0</v>
      </c>
    </row>
    <row r="59" spans="2:123" x14ac:dyDescent="0.25">
      <c r="B59" s="98" t="s">
        <v>3</v>
      </c>
      <c r="C59" s="107">
        <v>47250</v>
      </c>
      <c r="D59" s="99">
        <v>0</v>
      </c>
      <c r="E59" s="99">
        <v>0</v>
      </c>
      <c r="F59" s="99">
        <v>0</v>
      </c>
      <c r="G59" s="99">
        <v>0</v>
      </c>
      <c r="H59" s="99">
        <v>6300</v>
      </c>
      <c r="I59" s="99">
        <v>6300</v>
      </c>
      <c r="J59" s="99">
        <v>6300</v>
      </c>
      <c r="K59" s="99">
        <v>6300</v>
      </c>
      <c r="L59" s="99">
        <v>6300</v>
      </c>
      <c r="M59" s="99">
        <v>6300</v>
      </c>
      <c r="N59" s="99">
        <v>6300</v>
      </c>
      <c r="O59" s="99">
        <v>3150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99">
        <v>0</v>
      </c>
      <c r="AN59" s="99">
        <v>0</v>
      </c>
      <c r="AO59" s="99">
        <v>0</v>
      </c>
      <c r="AP59" s="99">
        <v>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99">
        <v>0</v>
      </c>
      <c r="BB59" s="99">
        <v>0</v>
      </c>
      <c r="BC59" s="99">
        <v>0</v>
      </c>
      <c r="BD59" s="99">
        <v>0</v>
      </c>
      <c r="BE59" s="99">
        <v>0</v>
      </c>
      <c r="BF59" s="99">
        <v>0</v>
      </c>
      <c r="BG59" s="99">
        <v>0</v>
      </c>
      <c r="BH59" s="99">
        <v>0</v>
      </c>
      <c r="BI59" s="99">
        <v>0</v>
      </c>
      <c r="BJ59" s="99">
        <v>0</v>
      </c>
      <c r="BK59" s="99">
        <v>0</v>
      </c>
      <c r="BL59" s="99">
        <v>0</v>
      </c>
      <c r="BM59" s="99">
        <v>0</v>
      </c>
      <c r="BN59" s="99">
        <v>0</v>
      </c>
      <c r="BO59" s="99">
        <v>0</v>
      </c>
      <c r="BP59" s="99">
        <v>0</v>
      </c>
      <c r="BQ59" s="99">
        <v>0</v>
      </c>
      <c r="BR59" s="99">
        <v>0</v>
      </c>
      <c r="BS59" s="99">
        <v>0</v>
      </c>
      <c r="BT59" s="99">
        <v>0</v>
      </c>
      <c r="BU59" s="99">
        <v>0</v>
      </c>
      <c r="BV59" s="99">
        <v>0</v>
      </c>
      <c r="BW59" s="99">
        <v>0</v>
      </c>
      <c r="BX59" s="99">
        <v>0</v>
      </c>
      <c r="BY59" s="99">
        <v>0</v>
      </c>
      <c r="BZ59" s="99">
        <v>0</v>
      </c>
      <c r="CA59" s="99">
        <v>0</v>
      </c>
      <c r="CB59" s="99">
        <v>0</v>
      </c>
      <c r="CC59" s="99">
        <v>0</v>
      </c>
      <c r="CD59" s="99">
        <v>0</v>
      </c>
      <c r="CE59" s="99">
        <v>0</v>
      </c>
      <c r="CF59" s="99">
        <v>0</v>
      </c>
      <c r="CG59" s="99">
        <v>0</v>
      </c>
      <c r="CH59" s="99">
        <v>0</v>
      </c>
      <c r="CI59" s="99">
        <v>0</v>
      </c>
      <c r="CJ59" s="99">
        <v>0</v>
      </c>
      <c r="CK59" s="99">
        <v>0</v>
      </c>
      <c r="CL59" s="99">
        <v>0</v>
      </c>
      <c r="CM59" s="99">
        <v>0</v>
      </c>
      <c r="CN59" s="99">
        <v>0</v>
      </c>
      <c r="CO59" s="99">
        <v>0</v>
      </c>
      <c r="CP59" s="99">
        <v>0</v>
      </c>
      <c r="CQ59" s="99">
        <v>0</v>
      </c>
      <c r="CR59" s="99">
        <v>0</v>
      </c>
      <c r="CS59" s="99">
        <v>0</v>
      </c>
      <c r="CT59" s="99">
        <v>0</v>
      </c>
      <c r="CU59" s="99">
        <v>0</v>
      </c>
      <c r="CV59" s="99">
        <v>0</v>
      </c>
      <c r="CW59" s="99">
        <v>0</v>
      </c>
      <c r="CX59" s="99">
        <v>0</v>
      </c>
      <c r="CY59" s="99">
        <v>0</v>
      </c>
      <c r="CZ59" s="99">
        <v>0</v>
      </c>
      <c r="DA59" s="99">
        <v>0</v>
      </c>
      <c r="DB59" s="99">
        <v>0</v>
      </c>
      <c r="DC59" s="99">
        <v>0</v>
      </c>
      <c r="DD59" s="99">
        <v>0</v>
      </c>
      <c r="DE59" s="99">
        <v>0</v>
      </c>
      <c r="DF59" s="99">
        <v>0</v>
      </c>
      <c r="DG59" s="99">
        <v>0</v>
      </c>
      <c r="DH59" s="99">
        <v>0</v>
      </c>
      <c r="DI59" s="99">
        <v>0</v>
      </c>
      <c r="DJ59" s="99">
        <v>0</v>
      </c>
      <c r="DK59" s="99">
        <v>0</v>
      </c>
      <c r="DL59" s="99">
        <v>0</v>
      </c>
      <c r="DM59" s="99">
        <v>0</v>
      </c>
      <c r="DN59" s="99">
        <v>0</v>
      </c>
      <c r="DO59" s="99">
        <v>0</v>
      </c>
      <c r="DP59" s="99">
        <v>0</v>
      </c>
      <c r="DQ59" s="99">
        <v>0</v>
      </c>
      <c r="DR59" s="99">
        <v>0</v>
      </c>
      <c r="DS59" s="106">
        <v>0</v>
      </c>
    </row>
    <row r="60" spans="2:123" x14ac:dyDescent="0.25">
      <c r="B60" s="98" t="s">
        <v>4</v>
      </c>
      <c r="C60" s="107">
        <v>136000</v>
      </c>
      <c r="D60" s="99">
        <v>0</v>
      </c>
      <c r="E60" s="99">
        <v>0</v>
      </c>
      <c r="F60" s="99">
        <v>0</v>
      </c>
      <c r="G60" s="99">
        <v>0</v>
      </c>
      <c r="H60" s="99">
        <v>6800</v>
      </c>
      <c r="I60" s="99">
        <v>6800</v>
      </c>
      <c r="J60" s="99">
        <v>6800</v>
      </c>
      <c r="K60" s="99">
        <v>6800</v>
      </c>
      <c r="L60" s="99">
        <v>6800</v>
      </c>
      <c r="M60" s="99">
        <v>6800</v>
      </c>
      <c r="N60" s="99">
        <v>6800</v>
      </c>
      <c r="O60" s="99">
        <v>6800</v>
      </c>
      <c r="P60" s="99">
        <v>6800</v>
      </c>
      <c r="Q60" s="99">
        <v>6800</v>
      </c>
      <c r="R60" s="99">
        <v>6800</v>
      </c>
      <c r="S60" s="99">
        <v>6800</v>
      </c>
      <c r="T60" s="99">
        <v>6800</v>
      </c>
      <c r="U60" s="99">
        <v>6800</v>
      </c>
      <c r="V60" s="99">
        <v>6800</v>
      </c>
      <c r="W60" s="99">
        <v>6800</v>
      </c>
      <c r="X60" s="99">
        <v>6800</v>
      </c>
      <c r="Y60" s="99">
        <v>6800</v>
      </c>
      <c r="Z60" s="99">
        <v>6800</v>
      </c>
      <c r="AA60" s="99">
        <v>6800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v>0</v>
      </c>
      <c r="AL60" s="99">
        <v>0</v>
      </c>
      <c r="AM60" s="99">
        <v>0</v>
      </c>
      <c r="AN60" s="99">
        <v>0</v>
      </c>
      <c r="AO60" s="99">
        <v>0</v>
      </c>
      <c r="AP60" s="99">
        <v>0</v>
      </c>
      <c r="AQ60" s="99">
        <v>0</v>
      </c>
      <c r="AR60" s="99">
        <v>0</v>
      </c>
      <c r="AS60" s="99">
        <v>0</v>
      </c>
      <c r="AT60" s="99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99">
        <v>0</v>
      </c>
      <c r="BA60" s="99">
        <v>0</v>
      </c>
      <c r="BB60" s="99">
        <v>0</v>
      </c>
      <c r="BC60" s="99">
        <v>0</v>
      </c>
      <c r="BD60" s="99">
        <v>0</v>
      </c>
      <c r="BE60" s="99">
        <v>0</v>
      </c>
      <c r="BF60" s="99">
        <v>0</v>
      </c>
      <c r="BG60" s="99">
        <v>0</v>
      </c>
      <c r="BH60" s="99">
        <v>0</v>
      </c>
      <c r="BI60" s="99">
        <v>0</v>
      </c>
      <c r="BJ60" s="99">
        <v>0</v>
      </c>
      <c r="BK60" s="99">
        <v>0</v>
      </c>
      <c r="BL60" s="99">
        <v>0</v>
      </c>
      <c r="BM60" s="99">
        <v>0</v>
      </c>
      <c r="BN60" s="99">
        <v>0</v>
      </c>
      <c r="BO60" s="99">
        <v>0</v>
      </c>
      <c r="BP60" s="99">
        <v>0</v>
      </c>
      <c r="BQ60" s="99">
        <v>0</v>
      </c>
      <c r="BR60" s="99">
        <v>0</v>
      </c>
      <c r="BS60" s="99">
        <v>0</v>
      </c>
      <c r="BT60" s="99">
        <v>0</v>
      </c>
      <c r="BU60" s="99">
        <v>0</v>
      </c>
      <c r="BV60" s="99">
        <v>0</v>
      </c>
      <c r="BW60" s="99">
        <v>0</v>
      </c>
      <c r="BX60" s="99">
        <v>0</v>
      </c>
      <c r="BY60" s="99">
        <v>0</v>
      </c>
      <c r="BZ60" s="99">
        <v>0</v>
      </c>
      <c r="CA60" s="99">
        <v>0</v>
      </c>
      <c r="CB60" s="99">
        <v>0</v>
      </c>
      <c r="CC60" s="99">
        <v>0</v>
      </c>
      <c r="CD60" s="99">
        <v>0</v>
      </c>
      <c r="CE60" s="99">
        <v>0</v>
      </c>
      <c r="CF60" s="99">
        <v>0</v>
      </c>
      <c r="CG60" s="99">
        <v>0</v>
      </c>
      <c r="CH60" s="99">
        <v>0</v>
      </c>
      <c r="CI60" s="99">
        <v>0</v>
      </c>
      <c r="CJ60" s="99">
        <v>0</v>
      </c>
      <c r="CK60" s="99">
        <v>0</v>
      </c>
      <c r="CL60" s="99">
        <v>0</v>
      </c>
      <c r="CM60" s="99">
        <v>0</v>
      </c>
      <c r="CN60" s="99">
        <v>0</v>
      </c>
      <c r="CO60" s="99">
        <v>0</v>
      </c>
      <c r="CP60" s="99">
        <v>0</v>
      </c>
      <c r="CQ60" s="99">
        <v>0</v>
      </c>
      <c r="CR60" s="99">
        <v>0</v>
      </c>
      <c r="CS60" s="99">
        <v>0</v>
      </c>
      <c r="CT60" s="99">
        <v>0</v>
      </c>
      <c r="CU60" s="99">
        <v>0</v>
      </c>
      <c r="CV60" s="99">
        <v>0</v>
      </c>
      <c r="CW60" s="99">
        <v>0</v>
      </c>
      <c r="CX60" s="99">
        <v>0</v>
      </c>
      <c r="CY60" s="99">
        <v>0</v>
      </c>
      <c r="CZ60" s="99">
        <v>0</v>
      </c>
      <c r="DA60" s="99">
        <v>0</v>
      </c>
      <c r="DB60" s="99">
        <v>0</v>
      </c>
      <c r="DC60" s="99">
        <v>0</v>
      </c>
      <c r="DD60" s="99">
        <v>0</v>
      </c>
      <c r="DE60" s="99">
        <v>0</v>
      </c>
      <c r="DF60" s="99">
        <v>0</v>
      </c>
      <c r="DG60" s="99">
        <v>0</v>
      </c>
      <c r="DH60" s="99">
        <v>0</v>
      </c>
      <c r="DI60" s="99">
        <v>0</v>
      </c>
      <c r="DJ60" s="99">
        <v>0</v>
      </c>
      <c r="DK60" s="99">
        <v>0</v>
      </c>
      <c r="DL60" s="99">
        <v>0</v>
      </c>
      <c r="DM60" s="99">
        <v>0</v>
      </c>
      <c r="DN60" s="99">
        <v>0</v>
      </c>
      <c r="DO60" s="99">
        <v>0</v>
      </c>
      <c r="DP60" s="99">
        <v>0</v>
      </c>
      <c r="DQ60" s="99">
        <v>0</v>
      </c>
      <c r="DR60" s="99">
        <v>0</v>
      </c>
      <c r="DS60" s="106">
        <v>0</v>
      </c>
    </row>
    <row r="61" spans="2:123" x14ac:dyDescent="0.25">
      <c r="B61" s="98" t="s">
        <v>5</v>
      </c>
      <c r="C61" s="107">
        <v>176000</v>
      </c>
      <c r="D61" s="99">
        <v>0</v>
      </c>
      <c r="E61" s="99">
        <v>0</v>
      </c>
      <c r="F61" s="99">
        <v>0</v>
      </c>
      <c r="G61" s="99">
        <v>11000</v>
      </c>
      <c r="H61" s="99">
        <v>11000</v>
      </c>
      <c r="I61" s="99">
        <v>11000</v>
      </c>
      <c r="J61" s="99">
        <v>11000</v>
      </c>
      <c r="K61" s="99">
        <v>11000</v>
      </c>
      <c r="L61" s="99">
        <v>11000</v>
      </c>
      <c r="M61" s="99">
        <v>11000</v>
      </c>
      <c r="N61" s="99">
        <v>11000</v>
      </c>
      <c r="O61" s="99">
        <v>11000</v>
      </c>
      <c r="P61" s="99">
        <v>11000</v>
      </c>
      <c r="Q61" s="99">
        <v>11000</v>
      </c>
      <c r="R61" s="99">
        <v>11000</v>
      </c>
      <c r="S61" s="99">
        <v>11000</v>
      </c>
      <c r="T61" s="99">
        <v>11000</v>
      </c>
      <c r="U61" s="99">
        <v>11000</v>
      </c>
      <c r="V61" s="99">
        <v>11000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99">
        <v>0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99">
        <v>0</v>
      </c>
      <c r="AQ61" s="99">
        <v>0</v>
      </c>
      <c r="AR61" s="99">
        <v>0</v>
      </c>
      <c r="AS61" s="99">
        <v>0</v>
      </c>
      <c r="AT61" s="99">
        <v>0</v>
      </c>
      <c r="AU61" s="99">
        <v>0</v>
      </c>
      <c r="AV61" s="99">
        <v>0</v>
      </c>
      <c r="AW61" s="99">
        <v>0</v>
      </c>
      <c r="AX61" s="99">
        <v>0</v>
      </c>
      <c r="AY61" s="99">
        <v>0</v>
      </c>
      <c r="AZ61" s="99">
        <v>0</v>
      </c>
      <c r="BA61" s="99">
        <v>0</v>
      </c>
      <c r="BB61" s="99">
        <v>0</v>
      </c>
      <c r="BC61" s="99">
        <v>0</v>
      </c>
      <c r="BD61" s="99">
        <v>0</v>
      </c>
      <c r="BE61" s="99">
        <v>0</v>
      </c>
      <c r="BF61" s="99">
        <v>0</v>
      </c>
      <c r="BG61" s="99">
        <v>0</v>
      </c>
      <c r="BH61" s="99">
        <v>0</v>
      </c>
      <c r="BI61" s="99">
        <v>0</v>
      </c>
      <c r="BJ61" s="99">
        <v>0</v>
      </c>
      <c r="BK61" s="99">
        <v>0</v>
      </c>
      <c r="BL61" s="99">
        <v>0</v>
      </c>
      <c r="BM61" s="99">
        <v>0</v>
      </c>
      <c r="BN61" s="99">
        <v>0</v>
      </c>
      <c r="BO61" s="99">
        <v>0</v>
      </c>
      <c r="BP61" s="99">
        <v>0</v>
      </c>
      <c r="BQ61" s="99">
        <v>0</v>
      </c>
      <c r="BR61" s="99">
        <v>0</v>
      </c>
      <c r="BS61" s="99">
        <v>0</v>
      </c>
      <c r="BT61" s="99">
        <v>0</v>
      </c>
      <c r="BU61" s="99">
        <v>0</v>
      </c>
      <c r="BV61" s="99">
        <v>0</v>
      </c>
      <c r="BW61" s="99">
        <v>0</v>
      </c>
      <c r="BX61" s="99">
        <v>0</v>
      </c>
      <c r="BY61" s="99">
        <v>0</v>
      </c>
      <c r="BZ61" s="99">
        <v>0</v>
      </c>
      <c r="CA61" s="99">
        <v>0</v>
      </c>
      <c r="CB61" s="99">
        <v>0</v>
      </c>
      <c r="CC61" s="99">
        <v>0</v>
      </c>
      <c r="CD61" s="99">
        <v>0</v>
      </c>
      <c r="CE61" s="99">
        <v>0</v>
      </c>
      <c r="CF61" s="99">
        <v>0</v>
      </c>
      <c r="CG61" s="99">
        <v>0</v>
      </c>
      <c r="CH61" s="99">
        <v>0</v>
      </c>
      <c r="CI61" s="99">
        <v>0</v>
      </c>
      <c r="CJ61" s="99">
        <v>0</v>
      </c>
      <c r="CK61" s="99">
        <v>0</v>
      </c>
      <c r="CL61" s="99">
        <v>0</v>
      </c>
      <c r="CM61" s="99">
        <v>0</v>
      </c>
      <c r="CN61" s="99">
        <v>0</v>
      </c>
      <c r="CO61" s="99">
        <v>0</v>
      </c>
      <c r="CP61" s="99">
        <v>0</v>
      </c>
      <c r="CQ61" s="99">
        <v>0</v>
      </c>
      <c r="CR61" s="99">
        <v>0</v>
      </c>
      <c r="CS61" s="99">
        <v>0</v>
      </c>
      <c r="CT61" s="99">
        <v>0</v>
      </c>
      <c r="CU61" s="99">
        <v>0</v>
      </c>
      <c r="CV61" s="99">
        <v>0</v>
      </c>
      <c r="CW61" s="99">
        <v>0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99">
        <v>0</v>
      </c>
      <c r="DJ61" s="99">
        <v>0</v>
      </c>
      <c r="DK61" s="99">
        <v>0</v>
      </c>
      <c r="DL61" s="99">
        <v>0</v>
      </c>
      <c r="DM61" s="99">
        <v>0</v>
      </c>
      <c r="DN61" s="99">
        <v>0</v>
      </c>
      <c r="DO61" s="99">
        <v>0</v>
      </c>
      <c r="DP61" s="99">
        <v>0</v>
      </c>
      <c r="DQ61" s="99">
        <v>0</v>
      </c>
      <c r="DR61" s="99">
        <v>0</v>
      </c>
      <c r="DS61" s="106">
        <v>0</v>
      </c>
    </row>
    <row r="62" spans="2:123" x14ac:dyDescent="0.25">
      <c r="B62" s="98" t="s">
        <v>6</v>
      </c>
      <c r="C62" s="107">
        <v>56250</v>
      </c>
      <c r="D62" s="99">
        <v>0</v>
      </c>
      <c r="E62" s="99">
        <v>0</v>
      </c>
      <c r="F62" s="99">
        <v>0</v>
      </c>
      <c r="G62" s="99">
        <v>0</v>
      </c>
      <c r="H62" s="99">
        <v>8437.5</v>
      </c>
      <c r="I62" s="99">
        <v>8437.5</v>
      </c>
      <c r="J62" s="99">
        <v>8437.5</v>
      </c>
      <c r="K62" s="99">
        <v>8437.5</v>
      </c>
      <c r="L62" s="99">
        <v>8437.5</v>
      </c>
      <c r="M62" s="99">
        <v>8437.5</v>
      </c>
      <c r="N62" s="99">
        <v>5625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0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99">
        <v>0</v>
      </c>
      <c r="BQ62" s="99">
        <v>0</v>
      </c>
      <c r="BR62" s="99">
        <v>0</v>
      </c>
      <c r="BS62" s="99">
        <v>0</v>
      </c>
      <c r="BT62" s="99">
        <v>0</v>
      </c>
      <c r="BU62" s="99">
        <v>0</v>
      </c>
      <c r="BV62" s="99">
        <v>0</v>
      </c>
      <c r="BW62" s="99">
        <v>0</v>
      </c>
      <c r="BX62" s="99">
        <v>0</v>
      </c>
      <c r="BY62" s="99">
        <v>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99">
        <v>0</v>
      </c>
      <c r="CI62" s="99">
        <v>0</v>
      </c>
      <c r="CJ62" s="99">
        <v>0</v>
      </c>
      <c r="CK62" s="99">
        <v>0</v>
      </c>
      <c r="CL62" s="99">
        <v>0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99">
        <v>0</v>
      </c>
      <c r="CT62" s="99">
        <v>0</v>
      </c>
      <c r="CU62" s="99">
        <v>0</v>
      </c>
      <c r="CV62" s="99">
        <v>0</v>
      </c>
      <c r="CW62" s="99">
        <v>0</v>
      </c>
      <c r="CX62" s="99">
        <v>0</v>
      </c>
      <c r="CY62" s="99">
        <v>0</v>
      </c>
      <c r="CZ62" s="99">
        <v>0</v>
      </c>
      <c r="DA62" s="99">
        <v>0</v>
      </c>
      <c r="DB62" s="99">
        <v>0</v>
      </c>
      <c r="DC62" s="99">
        <v>0</v>
      </c>
      <c r="DD62" s="99">
        <v>0</v>
      </c>
      <c r="DE62" s="99">
        <v>0</v>
      </c>
      <c r="DF62" s="99">
        <v>0</v>
      </c>
      <c r="DG62" s="99">
        <v>0</v>
      </c>
      <c r="DH62" s="99">
        <v>0</v>
      </c>
      <c r="DI62" s="99">
        <v>0</v>
      </c>
      <c r="DJ62" s="99">
        <v>0</v>
      </c>
      <c r="DK62" s="99">
        <v>0</v>
      </c>
      <c r="DL62" s="99">
        <v>0</v>
      </c>
      <c r="DM62" s="99">
        <v>0</v>
      </c>
      <c r="DN62" s="99">
        <v>0</v>
      </c>
      <c r="DO62" s="99">
        <v>0</v>
      </c>
      <c r="DP62" s="99">
        <v>0</v>
      </c>
      <c r="DQ62" s="99">
        <v>0</v>
      </c>
      <c r="DR62" s="99">
        <v>0</v>
      </c>
      <c r="DS62" s="106">
        <v>0</v>
      </c>
    </row>
    <row r="63" spans="2:123" x14ac:dyDescent="0.25">
      <c r="B63" s="100" t="s">
        <v>16</v>
      </c>
      <c r="C63" s="101">
        <v>415500</v>
      </c>
      <c r="D63" s="101">
        <v>0</v>
      </c>
      <c r="E63" s="101">
        <v>0</v>
      </c>
      <c r="F63" s="101">
        <v>0</v>
      </c>
      <c r="G63" s="101">
        <v>11000</v>
      </c>
      <c r="H63" s="101">
        <v>32537.5</v>
      </c>
      <c r="I63" s="101">
        <v>32537.5</v>
      </c>
      <c r="J63" s="101">
        <v>32537.5</v>
      </c>
      <c r="K63" s="101">
        <v>32537.5</v>
      </c>
      <c r="L63" s="101">
        <v>32537.5</v>
      </c>
      <c r="M63" s="101">
        <v>32537.5</v>
      </c>
      <c r="N63" s="101">
        <v>29725</v>
      </c>
      <c r="O63" s="101">
        <v>20950</v>
      </c>
      <c r="P63" s="101">
        <v>17800</v>
      </c>
      <c r="Q63" s="101">
        <v>17800</v>
      </c>
      <c r="R63" s="101">
        <v>17800</v>
      </c>
      <c r="S63" s="101">
        <v>17800</v>
      </c>
      <c r="T63" s="101">
        <v>17800</v>
      </c>
      <c r="U63" s="101">
        <v>17800</v>
      </c>
      <c r="V63" s="101">
        <v>17800</v>
      </c>
      <c r="W63" s="101">
        <v>6800</v>
      </c>
      <c r="X63" s="101">
        <v>6800</v>
      </c>
      <c r="Y63" s="101">
        <v>6800</v>
      </c>
      <c r="Z63" s="101">
        <v>6800</v>
      </c>
      <c r="AA63" s="101">
        <v>6800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101">
        <v>0</v>
      </c>
      <c r="BY63" s="101">
        <v>0</v>
      </c>
      <c r="BZ63" s="101">
        <v>0</v>
      </c>
      <c r="CA63" s="101">
        <v>0</v>
      </c>
      <c r="CB63" s="101">
        <v>0</v>
      </c>
      <c r="CC63" s="101">
        <v>0</v>
      </c>
      <c r="CD63" s="101">
        <v>0</v>
      </c>
      <c r="CE63" s="101">
        <v>0</v>
      </c>
      <c r="CF63" s="101">
        <v>0</v>
      </c>
      <c r="CG63" s="101">
        <v>0</v>
      </c>
      <c r="CH63" s="101">
        <v>0</v>
      </c>
      <c r="CI63" s="101">
        <v>0</v>
      </c>
      <c r="CJ63" s="101">
        <v>0</v>
      </c>
      <c r="CK63" s="101">
        <v>0</v>
      </c>
      <c r="CL63" s="101">
        <v>0</v>
      </c>
      <c r="CM63" s="101">
        <v>0</v>
      </c>
      <c r="CN63" s="101">
        <v>0</v>
      </c>
      <c r="CO63" s="101">
        <v>0</v>
      </c>
      <c r="CP63" s="101">
        <v>0</v>
      </c>
      <c r="CQ63" s="101">
        <v>0</v>
      </c>
      <c r="CR63" s="101">
        <v>0</v>
      </c>
      <c r="CS63" s="101">
        <v>0</v>
      </c>
      <c r="CT63" s="101">
        <v>0</v>
      </c>
      <c r="CU63" s="101">
        <v>0</v>
      </c>
      <c r="CV63" s="101">
        <v>0</v>
      </c>
      <c r="CW63" s="101">
        <v>0</v>
      </c>
      <c r="CX63" s="101">
        <v>0</v>
      </c>
      <c r="CY63" s="101">
        <v>0</v>
      </c>
      <c r="CZ63" s="101">
        <v>0</v>
      </c>
      <c r="DA63" s="101">
        <v>0</v>
      </c>
      <c r="DB63" s="101">
        <v>0</v>
      </c>
      <c r="DC63" s="101">
        <v>0</v>
      </c>
      <c r="DD63" s="101">
        <v>0</v>
      </c>
      <c r="DE63" s="101">
        <v>0</v>
      </c>
      <c r="DF63" s="101">
        <v>0</v>
      </c>
      <c r="DG63" s="101">
        <v>0</v>
      </c>
      <c r="DH63" s="101">
        <v>0</v>
      </c>
      <c r="DI63" s="101">
        <v>0</v>
      </c>
      <c r="DJ63" s="101">
        <v>0</v>
      </c>
      <c r="DK63" s="101">
        <v>0</v>
      </c>
      <c r="DL63" s="101">
        <v>0</v>
      </c>
      <c r="DM63" s="101">
        <v>0</v>
      </c>
      <c r="DN63" s="101">
        <v>0</v>
      </c>
      <c r="DO63" s="101">
        <v>0</v>
      </c>
      <c r="DP63" s="101">
        <v>0</v>
      </c>
      <c r="DQ63" s="101">
        <v>0</v>
      </c>
      <c r="DR63" s="101">
        <v>0</v>
      </c>
      <c r="DS63" s="102">
        <v>0</v>
      </c>
    </row>
    <row r="64" spans="2:123" x14ac:dyDescent="0.25">
      <c r="B64" s="98" t="s">
        <v>7</v>
      </c>
      <c r="C64" s="101">
        <v>9000</v>
      </c>
      <c r="D64" s="99">
        <v>0</v>
      </c>
      <c r="E64" s="99">
        <v>0</v>
      </c>
      <c r="F64" s="99">
        <v>0</v>
      </c>
      <c r="G64" s="99">
        <v>0</v>
      </c>
      <c r="H64" s="99">
        <v>900</v>
      </c>
      <c r="I64" s="99">
        <v>900</v>
      </c>
      <c r="J64" s="99">
        <v>900</v>
      </c>
      <c r="K64" s="99">
        <v>900</v>
      </c>
      <c r="L64" s="99">
        <v>900</v>
      </c>
      <c r="M64" s="99">
        <v>900</v>
      </c>
      <c r="N64" s="99">
        <v>900</v>
      </c>
      <c r="O64" s="99">
        <v>900</v>
      </c>
      <c r="P64" s="99">
        <v>900</v>
      </c>
      <c r="Q64" s="99">
        <v>900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99">
        <v>0</v>
      </c>
      <c r="AR64" s="99">
        <v>0</v>
      </c>
      <c r="AS64" s="99">
        <v>0</v>
      </c>
      <c r="AT64" s="99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99">
        <v>0</v>
      </c>
      <c r="BA64" s="99">
        <v>0</v>
      </c>
      <c r="BB64" s="99">
        <v>0</v>
      </c>
      <c r="BC64" s="99">
        <v>0</v>
      </c>
      <c r="BD64" s="99">
        <v>0</v>
      </c>
      <c r="BE64" s="99">
        <v>0</v>
      </c>
      <c r="BF64" s="99">
        <v>0</v>
      </c>
      <c r="BG64" s="99">
        <v>0</v>
      </c>
      <c r="BH64" s="99">
        <v>0</v>
      </c>
      <c r="BI64" s="99">
        <v>0</v>
      </c>
      <c r="BJ64" s="99">
        <v>0</v>
      </c>
      <c r="BK64" s="99">
        <v>0</v>
      </c>
      <c r="BL64" s="99">
        <v>0</v>
      </c>
      <c r="BM64" s="99">
        <v>0</v>
      </c>
      <c r="BN64" s="99">
        <v>0</v>
      </c>
      <c r="BO64" s="99">
        <v>0</v>
      </c>
      <c r="BP64" s="99">
        <v>0</v>
      </c>
      <c r="BQ64" s="99">
        <v>0</v>
      </c>
      <c r="BR64" s="99">
        <v>0</v>
      </c>
      <c r="BS64" s="99">
        <v>0</v>
      </c>
      <c r="BT64" s="99">
        <v>0</v>
      </c>
      <c r="BU64" s="99">
        <v>0</v>
      </c>
      <c r="BV64" s="99">
        <v>0</v>
      </c>
      <c r="BW64" s="99">
        <v>0</v>
      </c>
      <c r="BX64" s="99">
        <v>0</v>
      </c>
      <c r="BY64" s="99">
        <v>0</v>
      </c>
      <c r="BZ64" s="99">
        <v>0</v>
      </c>
      <c r="CA64" s="99">
        <v>0</v>
      </c>
      <c r="CB64" s="99">
        <v>0</v>
      </c>
      <c r="CC64" s="99">
        <v>0</v>
      </c>
      <c r="CD64" s="99">
        <v>0</v>
      </c>
      <c r="CE64" s="99">
        <v>0</v>
      </c>
      <c r="CF64" s="99">
        <v>0</v>
      </c>
      <c r="CG64" s="99">
        <v>0</v>
      </c>
      <c r="CH64" s="99">
        <v>0</v>
      </c>
      <c r="CI64" s="99">
        <v>0</v>
      </c>
      <c r="CJ64" s="99">
        <v>0</v>
      </c>
      <c r="CK64" s="99">
        <v>0</v>
      </c>
      <c r="CL64" s="99">
        <v>0</v>
      </c>
      <c r="CM64" s="99">
        <v>0</v>
      </c>
      <c r="CN64" s="99">
        <v>0</v>
      </c>
      <c r="CO64" s="99">
        <v>0</v>
      </c>
      <c r="CP64" s="99">
        <v>0</v>
      </c>
      <c r="CQ64" s="99">
        <v>0</v>
      </c>
      <c r="CR64" s="99">
        <v>0</v>
      </c>
      <c r="CS64" s="99">
        <v>0</v>
      </c>
      <c r="CT64" s="99">
        <v>0</v>
      </c>
      <c r="CU64" s="99">
        <v>0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99">
        <v>0</v>
      </c>
      <c r="DJ64" s="99">
        <v>0</v>
      </c>
      <c r="DK64" s="99">
        <v>0</v>
      </c>
      <c r="DL64" s="99">
        <v>0</v>
      </c>
      <c r="DM64" s="99">
        <v>0</v>
      </c>
      <c r="DN64" s="99">
        <v>0</v>
      </c>
      <c r="DO64" s="99">
        <v>0</v>
      </c>
      <c r="DP64" s="99">
        <v>0</v>
      </c>
      <c r="DQ64" s="99">
        <v>0</v>
      </c>
      <c r="DR64" s="99">
        <v>0</v>
      </c>
      <c r="DS64" s="106">
        <v>0</v>
      </c>
    </row>
    <row r="65" spans="2:123" x14ac:dyDescent="0.25">
      <c r="B65" s="98" t="s">
        <v>8</v>
      </c>
      <c r="C65" s="101">
        <v>11250</v>
      </c>
      <c r="D65" s="99">
        <v>0</v>
      </c>
      <c r="E65" s="99">
        <v>0</v>
      </c>
      <c r="F65" s="99">
        <v>0</v>
      </c>
      <c r="G65" s="99">
        <v>1125</v>
      </c>
      <c r="H65" s="99">
        <v>1125</v>
      </c>
      <c r="I65" s="99">
        <v>1125</v>
      </c>
      <c r="J65" s="99">
        <v>1125</v>
      </c>
      <c r="K65" s="99">
        <v>1125</v>
      </c>
      <c r="L65" s="99">
        <v>1125</v>
      </c>
      <c r="M65" s="99">
        <v>1125</v>
      </c>
      <c r="N65" s="99">
        <v>1125</v>
      </c>
      <c r="O65" s="99">
        <v>1125</v>
      </c>
      <c r="P65" s="99">
        <v>1125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99">
        <v>0</v>
      </c>
      <c r="AR65" s="99">
        <v>0</v>
      </c>
      <c r="AS65" s="99">
        <v>0</v>
      </c>
      <c r="AT65" s="99">
        <v>0</v>
      </c>
      <c r="AU65" s="99">
        <v>0</v>
      </c>
      <c r="AV65" s="99">
        <v>0</v>
      </c>
      <c r="AW65" s="99">
        <v>0</v>
      </c>
      <c r="AX65" s="99">
        <v>0</v>
      </c>
      <c r="AY65" s="99">
        <v>0</v>
      </c>
      <c r="AZ65" s="99">
        <v>0</v>
      </c>
      <c r="BA65" s="99">
        <v>0</v>
      </c>
      <c r="BB65" s="99">
        <v>0</v>
      </c>
      <c r="BC65" s="99">
        <v>0</v>
      </c>
      <c r="BD65" s="99">
        <v>0</v>
      </c>
      <c r="BE65" s="99">
        <v>0</v>
      </c>
      <c r="BF65" s="99">
        <v>0</v>
      </c>
      <c r="BG65" s="99">
        <v>0</v>
      </c>
      <c r="BH65" s="99">
        <v>0</v>
      </c>
      <c r="BI65" s="99">
        <v>0</v>
      </c>
      <c r="BJ65" s="99">
        <v>0</v>
      </c>
      <c r="BK65" s="99">
        <v>0</v>
      </c>
      <c r="BL65" s="99">
        <v>0</v>
      </c>
      <c r="BM65" s="99">
        <v>0</v>
      </c>
      <c r="BN65" s="99">
        <v>0</v>
      </c>
      <c r="BO65" s="99">
        <v>0</v>
      </c>
      <c r="BP65" s="99">
        <v>0</v>
      </c>
      <c r="BQ65" s="99">
        <v>0</v>
      </c>
      <c r="BR65" s="99">
        <v>0</v>
      </c>
      <c r="BS65" s="99">
        <v>0</v>
      </c>
      <c r="BT65" s="99">
        <v>0</v>
      </c>
      <c r="BU65" s="99">
        <v>0</v>
      </c>
      <c r="BV65" s="99">
        <v>0</v>
      </c>
      <c r="BW65" s="99">
        <v>0</v>
      </c>
      <c r="BX65" s="99">
        <v>0</v>
      </c>
      <c r="BY65" s="99">
        <v>0</v>
      </c>
      <c r="BZ65" s="99">
        <v>0</v>
      </c>
      <c r="CA65" s="99">
        <v>0</v>
      </c>
      <c r="CB65" s="99">
        <v>0</v>
      </c>
      <c r="CC65" s="99">
        <v>0</v>
      </c>
      <c r="CD65" s="99">
        <v>0</v>
      </c>
      <c r="CE65" s="99">
        <v>0</v>
      </c>
      <c r="CF65" s="99">
        <v>0</v>
      </c>
      <c r="CG65" s="99">
        <v>0</v>
      </c>
      <c r="CH65" s="99">
        <v>0</v>
      </c>
      <c r="CI65" s="99">
        <v>0</v>
      </c>
      <c r="CJ65" s="99">
        <v>0</v>
      </c>
      <c r="CK65" s="99">
        <v>0</v>
      </c>
      <c r="CL65" s="99">
        <v>0</v>
      </c>
      <c r="CM65" s="99">
        <v>0</v>
      </c>
      <c r="CN65" s="99">
        <v>0</v>
      </c>
      <c r="CO65" s="99">
        <v>0</v>
      </c>
      <c r="CP65" s="99">
        <v>0</v>
      </c>
      <c r="CQ65" s="99">
        <v>0</v>
      </c>
      <c r="CR65" s="99">
        <v>0</v>
      </c>
      <c r="CS65" s="99">
        <v>0</v>
      </c>
      <c r="CT65" s="99">
        <v>0</v>
      </c>
      <c r="CU65" s="99">
        <v>0</v>
      </c>
      <c r="CV65" s="99">
        <v>0</v>
      </c>
      <c r="CW65" s="99">
        <v>0</v>
      </c>
      <c r="CX65" s="99">
        <v>0</v>
      </c>
      <c r="CY65" s="99">
        <v>0</v>
      </c>
      <c r="CZ65" s="99">
        <v>0</v>
      </c>
      <c r="DA65" s="99">
        <v>0</v>
      </c>
      <c r="DB65" s="99">
        <v>0</v>
      </c>
      <c r="DC65" s="99">
        <v>0</v>
      </c>
      <c r="DD65" s="99">
        <v>0</v>
      </c>
      <c r="DE65" s="99">
        <v>0</v>
      </c>
      <c r="DF65" s="99">
        <v>0</v>
      </c>
      <c r="DG65" s="99">
        <v>0</v>
      </c>
      <c r="DH65" s="99">
        <v>0</v>
      </c>
      <c r="DI65" s="99">
        <v>0</v>
      </c>
      <c r="DJ65" s="99">
        <v>0</v>
      </c>
      <c r="DK65" s="99">
        <v>0</v>
      </c>
      <c r="DL65" s="99">
        <v>0</v>
      </c>
      <c r="DM65" s="99">
        <v>0</v>
      </c>
      <c r="DN65" s="99">
        <v>0</v>
      </c>
      <c r="DO65" s="99">
        <v>0</v>
      </c>
      <c r="DP65" s="99">
        <v>0</v>
      </c>
      <c r="DQ65" s="99">
        <v>0</v>
      </c>
      <c r="DR65" s="99">
        <v>0</v>
      </c>
      <c r="DS65" s="106">
        <v>0</v>
      </c>
    </row>
    <row r="66" spans="2:123" x14ac:dyDescent="0.25">
      <c r="B66" s="98" t="s">
        <v>2</v>
      </c>
      <c r="C66" s="101">
        <v>22500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2250</v>
      </c>
      <c r="N66" s="99">
        <v>2250</v>
      </c>
      <c r="O66" s="99">
        <v>2250</v>
      </c>
      <c r="P66" s="99">
        <v>2250</v>
      </c>
      <c r="Q66" s="99">
        <v>2250</v>
      </c>
      <c r="R66" s="99">
        <v>2250</v>
      </c>
      <c r="S66" s="99">
        <v>2250</v>
      </c>
      <c r="T66" s="99">
        <v>2250</v>
      </c>
      <c r="U66" s="99">
        <v>2250</v>
      </c>
      <c r="V66" s="99">
        <v>2250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99">
        <v>0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99">
        <v>0</v>
      </c>
      <c r="BP66" s="99">
        <v>0</v>
      </c>
      <c r="BQ66" s="99">
        <v>0</v>
      </c>
      <c r="BR66" s="99">
        <v>0</v>
      </c>
      <c r="BS66" s="99">
        <v>0</v>
      </c>
      <c r="BT66" s="99">
        <v>0</v>
      </c>
      <c r="BU66" s="99">
        <v>0</v>
      </c>
      <c r="BV66" s="99">
        <v>0</v>
      </c>
      <c r="BW66" s="99">
        <v>0</v>
      </c>
      <c r="BX66" s="99">
        <v>0</v>
      </c>
      <c r="BY66" s="99">
        <v>0</v>
      </c>
      <c r="BZ66" s="99">
        <v>0</v>
      </c>
      <c r="CA66" s="99">
        <v>0</v>
      </c>
      <c r="CB66" s="99">
        <v>0</v>
      </c>
      <c r="CC66" s="99">
        <v>0</v>
      </c>
      <c r="CD66" s="99">
        <v>0</v>
      </c>
      <c r="CE66" s="99">
        <v>0</v>
      </c>
      <c r="CF66" s="99">
        <v>0</v>
      </c>
      <c r="CG66" s="99">
        <v>0</v>
      </c>
      <c r="CH66" s="99">
        <v>0</v>
      </c>
      <c r="CI66" s="99">
        <v>0</v>
      </c>
      <c r="CJ66" s="99">
        <v>0</v>
      </c>
      <c r="CK66" s="99">
        <v>0</v>
      </c>
      <c r="CL66" s="99">
        <v>0</v>
      </c>
      <c r="CM66" s="99">
        <v>0</v>
      </c>
      <c r="CN66" s="99">
        <v>0</v>
      </c>
      <c r="CO66" s="99">
        <v>0</v>
      </c>
      <c r="CP66" s="99">
        <v>0</v>
      </c>
      <c r="CQ66" s="99">
        <v>0</v>
      </c>
      <c r="CR66" s="99">
        <v>0</v>
      </c>
      <c r="CS66" s="99">
        <v>0</v>
      </c>
      <c r="CT66" s="99">
        <v>0</v>
      </c>
      <c r="CU66" s="99">
        <v>0</v>
      </c>
      <c r="CV66" s="99">
        <v>0</v>
      </c>
      <c r="CW66" s="99">
        <v>0</v>
      </c>
      <c r="CX66" s="99">
        <v>0</v>
      </c>
      <c r="CY66" s="99">
        <v>0</v>
      </c>
      <c r="CZ66" s="99">
        <v>0</v>
      </c>
      <c r="DA66" s="99">
        <v>0</v>
      </c>
      <c r="DB66" s="99">
        <v>0</v>
      </c>
      <c r="DC66" s="99">
        <v>0</v>
      </c>
      <c r="DD66" s="99">
        <v>0</v>
      </c>
      <c r="DE66" s="99">
        <v>0</v>
      </c>
      <c r="DF66" s="99">
        <v>0</v>
      </c>
      <c r="DG66" s="99">
        <v>0</v>
      </c>
      <c r="DH66" s="99">
        <v>0</v>
      </c>
      <c r="DI66" s="99">
        <v>0</v>
      </c>
      <c r="DJ66" s="99">
        <v>0</v>
      </c>
      <c r="DK66" s="99">
        <v>0</v>
      </c>
      <c r="DL66" s="99">
        <v>0</v>
      </c>
      <c r="DM66" s="99">
        <v>0</v>
      </c>
      <c r="DN66" s="99">
        <v>0</v>
      </c>
      <c r="DO66" s="99">
        <v>0</v>
      </c>
      <c r="DP66" s="99">
        <v>0</v>
      </c>
      <c r="DQ66" s="99">
        <v>0</v>
      </c>
      <c r="DR66" s="99">
        <v>0</v>
      </c>
      <c r="DS66" s="106">
        <v>0</v>
      </c>
    </row>
    <row r="67" spans="2:123" x14ac:dyDescent="0.25">
      <c r="B67" s="100" t="s">
        <v>17</v>
      </c>
      <c r="C67" s="101">
        <v>42750</v>
      </c>
      <c r="D67" s="101">
        <v>0</v>
      </c>
      <c r="E67" s="101">
        <v>0</v>
      </c>
      <c r="F67" s="101">
        <v>0</v>
      </c>
      <c r="G67" s="101">
        <v>1125</v>
      </c>
      <c r="H67" s="101">
        <v>2025</v>
      </c>
      <c r="I67" s="101">
        <v>2025</v>
      </c>
      <c r="J67" s="101">
        <v>2025</v>
      </c>
      <c r="K67" s="101">
        <v>2025</v>
      </c>
      <c r="L67" s="101">
        <v>2025</v>
      </c>
      <c r="M67" s="101">
        <v>4275</v>
      </c>
      <c r="N67" s="101">
        <v>4275</v>
      </c>
      <c r="O67" s="101">
        <v>4275</v>
      </c>
      <c r="P67" s="101">
        <v>4275</v>
      </c>
      <c r="Q67" s="101">
        <v>3150</v>
      </c>
      <c r="R67" s="101">
        <v>2250</v>
      </c>
      <c r="S67" s="101">
        <v>2250</v>
      </c>
      <c r="T67" s="101">
        <v>2250</v>
      </c>
      <c r="U67" s="101">
        <v>2250</v>
      </c>
      <c r="V67" s="101">
        <v>2250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0</v>
      </c>
      <c r="CA67" s="101">
        <v>0</v>
      </c>
      <c r="CB67" s="101">
        <v>0</v>
      </c>
      <c r="CC67" s="101">
        <v>0</v>
      </c>
      <c r="CD67" s="101">
        <v>0</v>
      </c>
      <c r="CE67" s="101">
        <v>0</v>
      </c>
      <c r="CF67" s="101">
        <v>0</v>
      </c>
      <c r="CG67" s="101">
        <v>0</v>
      </c>
      <c r="CH67" s="101">
        <v>0</v>
      </c>
      <c r="CI67" s="101">
        <v>0</v>
      </c>
      <c r="CJ67" s="101">
        <v>0</v>
      </c>
      <c r="CK67" s="101">
        <v>0</v>
      </c>
      <c r="CL67" s="101">
        <v>0</v>
      </c>
      <c r="CM67" s="101">
        <v>0</v>
      </c>
      <c r="CN67" s="101">
        <v>0</v>
      </c>
      <c r="CO67" s="101">
        <v>0</v>
      </c>
      <c r="CP67" s="101">
        <v>0</v>
      </c>
      <c r="CQ67" s="101">
        <v>0</v>
      </c>
      <c r="CR67" s="101">
        <v>0</v>
      </c>
      <c r="CS67" s="101">
        <v>0</v>
      </c>
      <c r="CT67" s="101">
        <v>0</v>
      </c>
      <c r="CU67" s="101">
        <v>0</v>
      </c>
      <c r="CV67" s="101">
        <v>0</v>
      </c>
      <c r="CW67" s="101">
        <v>0</v>
      </c>
      <c r="CX67" s="101">
        <v>0</v>
      </c>
      <c r="CY67" s="101">
        <v>0</v>
      </c>
      <c r="CZ67" s="101">
        <v>0</v>
      </c>
      <c r="DA67" s="101">
        <v>0</v>
      </c>
      <c r="DB67" s="101">
        <v>0</v>
      </c>
      <c r="DC67" s="101">
        <v>0</v>
      </c>
      <c r="DD67" s="101">
        <v>0</v>
      </c>
      <c r="DE67" s="101">
        <v>0</v>
      </c>
      <c r="DF67" s="101">
        <v>0</v>
      </c>
      <c r="DG67" s="101">
        <v>0</v>
      </c>
      <c r="DH67" s="101">
        <v>0</v>
      </c>
      <c r="DI67" s="101">
        <v>0</v>
      </c>
      <c r="DJ67" s="101">
        <v>0</v>
      </c>
      <c r="DK67" s="101">
        <v>0</v>
      </c>
      <c r="DL67" s="101">
        <v>0</v>
      </c>
      <c r="DM67" s="101">
        <v>0</v>
      </c>
      <c r="DN67" s="101">
        <v>0</v>
      </c>
      <c r="DO67" s="101">
        <v>0</v>
      </c>
      <c r="DP67" s="101">
        <v>0</v>
      </c>
      <c r="DQ67" s="101">
        <v>0</v>
      </c>
      <c r="DR67" s="101">
        <v>0</v>
      </c>
      <c r="DS67" s="102">
        <v>0</v>
      </c>
    </row>
    <row r="68" spans="2:123" x14ac:dyDescent="0.25">
      <c r="B68" s="10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3"/>
    </row>
    <row r="69" spans="2:123" x14ac:dyDescent="0.25">
      <c r="B69" s="88" t="s">
        <v>40</v>
      </c>
      <c r="C69" s="89">
        <v>273683.75</v>
      </c>
      <c r="D69" s="89">
        <v>0</v>
      </c>
      <c r="E69" s="89">
        <v>0</v>
      </c>
      <c r="F69" s="89">
        <v>0</v>
      </c>
      <c r="G69" s="89">
        <v>6000</v>
      </c>
      <c r="H69" s="89">
        <v>18593.75</v>
      </c>
      <c r="I69" s="89">
        <v>19123.5</v>
      </c>
      <c r="J69" s="89">
        <v>19653.25</v>
      </c>
      <c r="K69" s="89">
        <v>20183</v>
      </c>
      <c r="L69" s="89">
        <v>20712.75</v>
      </c>
      <c r="M69" s="89">
        <v>22242.5</v>
      </c>
      <c r="N69" s="89">
        <v>20847.25</v>
      </c>
      <c r="O69" s="89">
        <v>14892.000000000007</v>
      </c>
      <c r="P69" s="89">
        <v>12746.750000000007</v>
      </c>
      <c r="Q69" s="89">
        <v>12406.5</v>
      </c>
      <c r="R69" s="89">
        <v>12237.5</v>
      </c>
      <c r="S69" s="89">
        <v>12531</v>
      </c>
      <c r="T69" s="89">
        <v>12824.5</v>
      </c>
      <c r="U69" s="89">
        <v>13118</v>
      </c>
      <c r="V69" s="89">
        <v>13411.5</v>
      </c>
      <c r="W69" s="89">
        <v>4240</v>
      </c>
      <c r="X69" s="89">
        <v>4336</v>
      </c>
      <c r="Y69" s="89">
        <v>4432</v>
      </c>
      <c r="Z69" s="89">
        <v>4528</v>
      </c>
      <c r="AA69" s="89">
        <v>4624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0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0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0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</v>
      </c>
      <c r="CU69" s="89">
        <v>0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0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90">
        <v>0</v>
      </c>
    </row>
    <row r="70" spans="2:123" x14ac:dyDescent="0.25">
      <c r="B70" s="10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3"/>
    </row>
    <row r="71" spans="2:123" x14ac:dyDescent="0.25">
      <c r="B71" s="88" t="s">
        <v>34</v>
      </c>
      <c r="C71" s="89">
        <v>12029.006250000002</v>
      </c>
      <c r="D71" s="89">
        <v>0</v>
      </c>
      <c r="E71" s="89">
        <v>0</v>
      </c>
      <c r="F71" s="89">
        <v>0</v>
      </c>
      <c r="G71" s="89">
        <v>321.875</v>
      </c>
      <c r="H71" s="89">
        <v>847.34375</v>
      </c>
      <c r="I71" s="89">
        <v>855.29</v>
      </c>
      <c r="J71" s="89">
        <v>863.23624999999993</v>
      </c>
      <c r="K71" s="89">
        <v>871.1825</v>
      </c>
      <c r="L71" s="89">
        <v>879.12874999999997</v>
      </c>
      <c r="M71" s="89">
        <v>935.82499999999993</v>
      </c>
      <c r="N71" s="89">
        <v>872.70875000000001</v>
      </c>
      <c r="O71" s="89">
        <v>651.75500000000011</v>
      </c>
      <c r="P71" s="89">
        <v>572.32625000000007</v>
      </c>
      <c r="Q71" s="89">
        <v>550.34749999999997</v>
      </c>
      <c r="R71" s="89">
        <v>534.3125</v>
      </c>
      <c r="S71" s="89">
        <v>538.71499999999992</v>
      </c>
      <c r="T71" s="89">
        <v>543.11750000000006</v>
      </c>
      <c r="U71" s="89">
        <v>547.52</v>
      </c>
      <c r="V71" s="89">
        <v>551.9224999999999</v>
      </c>
      <c r="W71" s="89">
        <v>215.6</v>
      </c>
      <c r="X71" s="89">
        <v>217.04</v>
      </c>
      <c r="Y71" s="89">
        <v>218.48</v>
      </c>
      <c r="Z71" s="89">
        <v>219.92</v>
      </c>
      <c r="AA71" s="89">
        <v>221.35999999999999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9">
        <v>0</v>
      </c>
      <c r="AX71" s="89">
        <v>0</v>
      </c>
      <c r="AY71" s="89">
        <v>0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89">
        <v>0</v>
      </c>
      <c r="BF71" s="89">
        <v>0</v>
      </c>
      <c r="BG71" s="89">
        <v>0</v>
      </c>
      <c r="BH71" s="89">
        <v>0</v>
      </c>
      <c r="BI71" s="89">
        <v>0</v>
      </c>
      <c r="BJ71" s="89">
        <v>0</v>
      </c>
      <c r="BK71" s="89">
        <v>0</v>
      </c>
      <c r="BL71" s="89">
        <v>0</v>
      </c>
      <c r="BM71" s="89">
        <v>0</v>
      </c>
      <c r="BN71" s="89">
        <v>0</v>
      </c>
      <c r="BO71" s="89">
        <v>0</v>
      </c>
      <c r="BP71" s="89">
        <v>0</v>
      </c>
      <c r="BQ71" s="89">
        <v>0</v>
      </c>
      <c r="BR71" s="89">
        <v>0</v>
      </c>
      <c r="BS71" s="89">
        <v>0</v>
      </c>
      <c r="BT71" s="89">
        <v>0</v>
      </c>
      <c r="BU71" s="89">
        <v>0</v>
      </c>
      <c r="BV71" s="89">
        <v>0</v>
      </c>
      <c r="BW71" s="89">
        <v>0</v>
      </c>
      <c r="BX71" s="89">
        <v>0</v>
      </c>
      <c r="BY71" s="89">
        <v>0</v>
      </c>
      <c r="BZ71" s="89">
        <v>0</v>
      </c>
      <c r="CA71" s="89">
        <v>0</v>
      </c>
      <c r="CB71" s="89">
        <v>0</v>
      </c>
      <c r="CC71" s="89">
        <v>0</v>
      </c>
      <c r="CD71" s="89">
        <v>0</v>
      </c>
      <c r="CE71" s="89">
        <v>0</v>
      </c>
      <c r="CF71" s="89">
        <v>0</v>
      </c>
      <c r="CG71" s="89">
        <v>0</v>
      </c>
      <c r="CH71" s="89">
        <v>0</v>
      </c>
      <c r="CI71" s="89">
        <v>0</v>
      </c>
      <c r="CJ71" s="89">
        <v>0</v>
      </c>
      <c r="CK71" s="89">
        <v>0</v>
      </c>
      <c r="CL71" s="89">
        <v>0</v>
      </c>
      <c r="CM71" s="89">
        <v>0</v>
      </c>
      <c r="CN71" s="89">
        <v>0</v>
      </c>
      <c r="CO71" s="89">
        <v>0</v>
      </c>
      <c r="CP71" s="89">
        <v>0</v>
      </c>
      <c r="CQ71" s="89">
        <v>0</v>
      </c>
      <c r="CR71" s="89">
        <v>0</v>
      </c>
      <c r="CS71" s="89">
        <v>0</v>
      </c>
      <c r="CT71" s="89">
        <v>0</v>
      </c>
      <c r="CU71" s="89">
        <v>0</v>
      </c>
      <c r="CV71" s="89">
        <v>0</v>
      </c>
      <c r="CW71" s="89">
        <v>0</v>
      </c>
      <c r="CX71" s="89">
        <v>0</v>
      </c>
      <c r="CY71" s="89">
        <v>0</v>
      </c>
      <c r="CZ71" s="89">
        <v>0</v>
      </c>
      <c r="DA71" s="89">
        <v>0</v>
      </c>
      <c r="DB71" s="89">
        <v>0</v>
      </c>
      <c r="DC71" s="89">
        <v>0</v>
      </c>
      <c r="DD71" s="89">
        <v>0</v>
      </c>
      <c r="DE71" s="89">
        <v>0</v>
      </c>
      <c r="DF71" s="89">
        <v>0</v>
      </c>
      <c r="DG71" s="89">
        <v>0</v>
      </c>
      <c r="DH71" s="89">
        <v>0</v>
      </c>
      <c r="DI71" s="89">
        <v>0</v>
      </c>
      <c r="DJ71" s="89">
        <v>0</v>
      </c>
      <c r="DK71" s="89">
        <v>0</v>
      </c>
      <c r="DL71" s="89">
        <v>0</v>
      </c>
      <c r="DM71" s="89">
        <v>0</v>
      </c>
      <c r="DN71" s="89">
        <v>0</v>
      </c>
      <c r="DO71" s="89">
        <v>0</v>
      </c>
      <c r="DP71" s="89">
        <v>0</v>
      </c>
      <c r="DQ71" s="89">
        <v>0</v>
      </c>
      <c r="DR71" s="89">
        <v>0</v>
      </c>
      <c r="DS71" s="90">
        <v>0</v>
      </c>
    </row>
    <row r="72" spans="2:123" x14ac:dyDescent="0.25">
      <c r="B72" s="103" t="s">
        <v>80</v>
      </c>
      <c r="C72" s="107">
        <v>10979.006250000002</v>
      </c>
      <c r="D72" s="99">
        <v>0</v>
      </c>
      <c r="E72" s="99">
        <v>0</v>
      </c>
      <c r="F72" s="99">
        <v>0</v>
      </c>
      <c r="G72" s="99">
        <v>271.875</v>
      </c>
      <c r="H72" s="99">
        <v>797.34375</v>
      </c>
      <c r="I72" s="99">
        <v>805.29</v>
      </c>
      <c r="J72" s="99">
        <v>813.23624999999993</v>
      </c>
      <c r="K72" s="99">
        <v>821.1825</v>
      </c>
      <c r="L72" s="99">
        <v>829.12874999999997</v>
      </c>
      <c r="M72" s="99">
        <v>885.82499999999993</v>
      </c>
      <c r="N72" s="99">
        <v>822.70875000000001</v>
      </c>
      <c r="O72" s="99">
        <v>601.75500000000011</v>
      </c>
      <c r="P72" s="99">
        <v>522.32625000000007</v>
      </c>
      <c r="Q72" s="99">
        <v>500.34749999999997</v>
      </c>
      <c r="R72" s="99">
        <v>484.3125</v>
      </c>
      <c r="S72" s="99">
        <v>488.71499999999997</v>
      </c>
      <c r="T72" s="99">
        <v>493.11750000000001</v>
      </c>
      <c r="U72" s="99">
        <v>497.52</v>
      </c>
      <c r="V72" s="99">
        <v>501.92249999999996</v>
      </c>
      <c r="W72" s="99">
        <v>165.6</v>
      </c>
      <c r="X72" s="99">
        <v>167.04</v>
      </c>
      <c r="Y72" s="99">
        <v>168.48</v>
      </c>
      <c r="Z72" s="99">
        <v>169.92</v>
      </c>
      <c r="AA72" s="99">
        <v>171.35999999999999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  <c r="AO72" s="99">
        <v>0</v>
      </c>
      <c r="AP72" s="99">
        <v>0</v>
      </c>
      <c r="AQ72" s="99">
        <v>0</v>
      </c>
      <c r="AR72" s="99">
        <v>0</v>
      </c>
      <c r="AS72" s="99">
        <v>0</v>
      </c>
      <c r="AT72" s="99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99">
        <v>0</v>
      </c>
      <c r="BA72" s="99">
        <v>0</v>
      </c>
      <c r="BB72" s="99">
        <v>0</v>
      </c>
      <c r="BC72" s="99">
        <v>0</v>
      </c>
      <c r="BD72" s="99">
        <v>0</v>
      </c>
      <c r="BE72" s="99">
        <v>0</v>
      </c>
      <c r="BF72" s="99">
        <v>0</v>
      </c>
      <c r="BG72" s="99">
        <v>0</v>
      </c>
      <c r="BH72" s="99">
        <v>0</v>
      </c>
      <c r="BI72" s="99">
        <v>0</v>
      </c>
      <c r="BJ72" s="99">
        <v>0</v>
      </c>
      <c r="BK72" s="99">
        <v>0</v>
      </c>
      <c r="BL72" s="99">
        <v>0</v>
      </c>
      <c r="BM72" s="99">
        <v>0</v>
      </c>
      <c r="BN72" s="99">
        <v>0</v>
      </c>
      <c r="BO72" s="99">
        <v>0</v>
      </c>
      <c r="BP72" s="99">
        <v>0</v>
      </c>
      <c r="BQ72" s="99">
        <v>0</v>
      </c>
      <c r="BR72" s="99">
        <v>0</v>
      </c>
      <c r="BS72" s="99">
        <v>0</v>
      </c>
      <c r="BT72" s="99">
        <v>0</v>
      </c>
      <c r="BU72" s="99">
        <v>0</v>
      </c>
      <c r="BV72" s="99">
        <v>0</v>
      </c>
      <c r="BW72" s="99">
        <v>0</v>
      </c>
      <c r="BX72" s="99">
        <v>0</v>
      </c>
      <c r="BY72" s="99">
        <v>0</v>
      </c>
      <c r="BZ72" s="99">
        <v>0</v>
      </c>
      <c r="CA72" s="99">
        <v>0</v>
      </c>
      <c r="CB72" s="99">
        <v>0</v>
      </c>
      <c r="CC72" s="99">
        <v>0</v>
      </c>
      <c r="CD72" s="99">
        <v>0</v>
      </c>
      <c r="CE72" s="99">
        <v>0</v>
      </c>
      <c r="CF72" s="99">
        <v>0</v>
      </c>
      <c r="CG72" s="99">
        <v>0</v>
      </c>
      <c r="CH72" s="99">
        <v>0</v>
      </c>
      <c r="CI72" s="99">
        <v>0</v>
      </c>
      <c r="CJ72" s="99">
        <v>0</v>
      </c>
      <c r="CK72" s="99">
        <v>0</v>
      </c>
      <c r="CL72" s="99">
        <v>0</v>
      </c>
      <c r="CM72" s="99">
        <v>0</v>
      </c>
      <c r="CN72" s="99">
        <v>0</v>
      </c>
      <c r="CO72" s="99">
        <v>0</v>
      </c>
      <c r="CP72" s="99">
        <v>0</v>
      </c>
      <c r="CQ72" s="99">
        <v>0</v>
      </c>
      <c r="CR72" s="99">
        <v>0</v>
      </c>
      <c r="CS72" s="99">
        <v>0</v>
      </c>
      <c r="CT72" s="99">
        <v>0</v>
      </c>
      <c r="CU72" s="99">
        <v>0</v>
      </c>
      <c r="CV72" s="99">
        <v>0</v>
      </c>
      <c r="CW72" s="99">
        <v>0</v>
      </c>
      <c r="CX72" s="99">
        <v>0</v>
      </c>
      <c r="CY72" s="99">
        <v>0</v>
      </c>
      <c r="CZ72" s="99">
        <v>0</v>
      </c>
      <c r="DA72" s="99">
        <v>0</v>
      </c>
      <c r="DB72" s="99">
        <v>0</v>
      </c>
      <c r="DC72" s="99">
        <v>0</v>
      </c>
      <c r="DD72" s="99">
        <v>0</v>
      </c>
      <c r="DE72" s="99">
        <v>0</v>
      </c>
      <c r="DF72" s="99">
        <v>0</v>
      </c>
      <c r="DG72" s="99">
        <v>0</v>
      </c>
      <c r="DH72" s="99">
        <v>0</v>
      </c>
      <c r="DI72" s="99">
        <v>0</v>
      </c>
      <c r="DJ72" s="99">
        <v>0</v>
      </c>
      <c r="DK72" s="99">
        <v>0</v>
      </c>
      <c r="DL72" s="99">
        <v>0</v>
      </c>
      <c r="DM72" s="99">
        <v>0</v>
      </c>
      <c r="DN72" s="99">
        <v>0</v>
      </c>
      <c r="DO72" s="99">
        <v>0</v>
      </c>
      <c r="DP72" s="99">
        <v>0</v>
      </c>
      <c r="DQ72" s="99">
        <v>0</v>
      </c>
      <c r="DR72" s="99">
        <v>0</v>
      </c>
      <c r="DS72" s="106">
        <v>0</v>
      </c>
    </row>
    <row r="73" spans="2:123" x14ac:dyDescent="0.25">
      <c r="B73" s="103" t="s">
        <v>35</v>
      </c>
      <c r="C73" s="107">
        <v>1050</v>
      </c>
      <c r="D73" s="99">
        <v>0</v>
      </c>
      <c r="E73" s="99">
        <v>0</v>
      </c>
      <c r="F73" s="99">
        <v>0</v>
      </c>
      <c r="G73" s="99">
        <v>50</v>
      </c>
      <c r="H73" s="99">
        <v>50</v>
      </c>
      <c r="I73" s="99">
        <v>50</v>
      </c>
      <c r="J73" s="99">
        <v>50</v>
      </c>
      <c r="K73" s="99">
        <v>50</v>
      </c>
      <c r="L73" s="99">
        <v>50</v>
      </c>
      <c r="M73" s="99">
        <v>50</v>
      </c>
      <c r="N73" s="99">
        <v>50</v>
      </c>
      <c r="O73" s="99">
        <v>50</v>
      </c>
      <c r="P73" s="99">
        <v>50</v>
      </c>
      <c r="Q73" s="99">
        <v>50</v>
      </c>
      <c r="R73" s="99">
        <v>50</v>
      </c>
      <c r="S73" s="99">
        <v>50</v>
      </c>
      <c r="T73" s="99">
        <v>50</v>
      </c>
      <c r="U73" s="99">
        <v>50</v>
      </c>
      <c r="V73" s="99">
        <v>50</v>
      </c>
      <c r="W73" s="99">
        <v>50</v>
      </c>
      <c r="X73" s="99">
        <v>50</v>
      </c>
      <c r="Y73" s="99">
        <v>50</v>
      </c>
      <c r="Z73" s="99">
        <v>50</v>
      </c>
      <c r="AA73" s="99">
        <v>50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99">
        <v>0</v>
      </c>
      <c r="AH73" s="99">
        <v>0</v>
      </c>
      <c r="AI73" s="99">
        <v>0</v>
      </c>
      <c r="AJ73" s="99">
        <v>0</v>
      </c>
      <c r="AK73" s="99">
        <v>0</v>
      </c>
      <c r="AL73" s="99">
        <v>0</v>
      </c>
      <c r="AM73" s="99">
        <v>0</v>
      </c>
      <c r="AN73" s="99">
        <v>0</v>
      </c>
      <c r="AO73" s="99">
        <v>0</v>
      </c>
      <c r="AP73" s="99">
        <v>0</v>
      </c>
      <c r="AQ73" s="99">
        <v>0</v>
      </c>
      <c r="AR73" s="99">
        <v>0</v>
      </c>
      <c r="AS73" s="99">
        <v>0</v>
      </c>
      <c r="AT73" s="99">
        <v>0</v>
      </c>
      <c r="AU73" s="99">
        <v>0</v>
      </c>
      <c r="AV73" s="99">
        <v>0</v>
      </c>
      <c r="AW73" s="99">
        <v>0</v>
      </c>
      <c r="AX73" s="99">
        <v>0</v>
      </c>
      <c r="AY73" s="99">
        <v>0</v>
      </c>
      <c r="AZ73" s="99">
        <v>0</v>
      </c>
      <c r="BA73" s="99">
        <v>0</v>
      </c>
      <c r="BB73" s="99">
        <v>0</v>
      </c>
      <c r="BC73" s="99">
        <v>0</v>
      </c>
      <c r="BD73" s="99">
        <v>0</v>
      </c>
      <c r="BE73" s="99">
        <v>0</v>
      </c>
      <c r="BF73" s="99">
        <v>0</v>
      </c>
      <c r="BG73" s="99">
        <v>0</v>
      </c>
      <c r="BH73" s="99">
        <v>0</v>
      </c>
      <c r="BI73" s="99">
        <v>0</v>
      </c>
      <c r="BJ73" s="99">
        <v>0</v>
      </c>
      <c r="BK73" s="99">
        <v>0</v>
      </c>
      <c r="BL73" s="99">
        <v>0</v>
      </c>
      <c r="BM73" s="99">
        <v>0</v>
      </c>
      <c r="BN73" s="99">
        <v>0</v>
      </c>
      <c r="BO73" s="99">
        <v>0</v>
      </c>
      <c r="BP73" s="99">
        <v>0</v>
      </c>
      <c r="BQ73" s="99">
        <v>0</v>
      </c>
      <c r="BR73" s="99">
        <v>0</v>
      </c>
      <c r="BS73" s="99">
        <v>0</v>
      </c>
      <c r="BT73" s="99">
        <v>0</v>
      </c>
      <c r="BU73" s="99">
        <v>0</v>
      </c>
      <c r="BV73" s="99">
        <v>0</v>
      </c>
      <c r="BW73" s="99">
        <v>0</v>
      </c>
      <c r="BX73" s="99">
        <v>0</v>
      </c>
      <c r="BY73" s="99">
        <v>0</v>
      </c>
      <c r="BZ73" s="99">
        <v>0</v>
      </c>
      <c r="CA73" s="99">
        <v>0</v>
      </c>
      <c r="CB73" s="99">
        <v>0</v>
      </c>
      <c r="CC73" s="99">
        <v>0</v>
      </c>
      <c r="CD73" s="99">
        <v>0</v>
      </c>
      <c r="CE73" s="99">
        <v>0</v>
      </c>
      <c r="CF73" s="99">
        <v>0</v>
      </c>
      <c r="CG73" s="99">
        <v>0</v>
      </c>
      <c r="CH73" s="99">
        <v>0</v>
      </c>
      <c r="CI73" s="99">
        <v>0</v>
      </c>
      <c r="CJ73" s="99">
        <v>0</v>
      </c>
      <c r="CK73" s="99">
        <v>0</v>
      </c>
      <c r="CL73" s="99">
        <v>0</v>
      </c>
      <c r="CM73" s="99">
        <v>0</v>
      </c>
      <c r="CN73" s="99">
        <v>0</v>
      </c>
      <c r="CO73" s="99">
        <v>0</v>
      </c>
      <c r="CP73" s="99">
        <v>0</v>
      </c>
      <c r="CQ73" s="99">
        <v>0</v>
      </c>
      <c r="CR73" s="99">
        <v>0</v>
      </c>
      <c r="CS73" s="99">
        <v>0</v>
      </c>
      <c r="CT73" s="99">
        <v>0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99">
        <v>0</v>
      </c>
      <c r="DJ73" s="99">
        <v>0</v>
      </c>
      <c r="DK73" s="99">
        <v>0</v>
      </c>
      <c r="DL73" s="99">
        <v>0</v>
      </c>
      <c r="DM73" s="99">
        <v>0</v>
      </c>
      <c r="DN73" s="99">
        <v>0</v>
      </c>
      <c r="DO73" s="99">
        <v>0</v>
      </c>
      <c r="DP73" s="99">
        <v>0</v>
      </c>
      <c r="DQ73" s="99">
        <v>0</v>
      </c>
      <c r="DR73" s="99">
        <v>0</v>
      </c>
      <c r="DS73" s="106">
        <v>0</v>
      </c>
    </row>
    <row r="74" spans="2:123" x14ac:dyDescent="0.25">
      <c r="B74" s="10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3"/>
    </row>
    <row r="75" spans="2:123" x14ac:dyDescent="0.25">
      <c r="B75" s="103" t="s">
        <v>57</v>
      </c>
      <c r="C75" s="101">
        <v>65200.395840466706</v>
      </c>
      <c r="D75" s="99">
        <v>0</v>
      </c>
      <c r="E75" s="99">
        <v>4544.3125000000009</v>
      </c>
      <c r="F75" s="99">
        <v>4544.3125000000009</v>
      </c>
      <c r="G75" s="99">
        <v>4544.3125000000009</v>
      </c>
      <c r="H75" s="99">
        <v>4544.3125000000009</v>
      </c>
      <c r="I75" s="99">
        <v>4544.3125000000009</v>
      </c>
      <c r="J75" s="99">
        <v>4329.2812755804161</v>
      </c>
      <c r="K75" s="99">
        <v>4111.7413535426031</v>
      </c>
      <c r="L75" s="99">
        <v>3891.663465747682</v>
      </c>
      <c r="M75" s="99">
        <v>3669.0180025951527</v>
      </c>
      <c r="N75" s="99">
        <v>3443.7750090391783</v>
      </c>
      <c r="O75" s="99">
        <v>3215.9041805583838</v>
      </c>
      <c r="P75" s="99">
        <v>2985.3748590786468</v>
      </c>
      <c r="Q75" s="99">
        <v>2752.1560288483129</v>
      </c>
      <c r="R75" s="99">
        <v>2516.2163122652914</v>
      </c>
      <c r="S75" s="99">
        <v>2277.5239656554686</v>
      </c>
      <c r="T75" s="99">
        <v>2036.0468750018642</v>
      </c>
      <c r="U75" s="99">
        <v>1791.7525516239675</v>
      </c>
      <c r="V75" s="99">
        <v>1544.6081278066622</v>
      </c>
      <c r="W75" s="99">
        <v>1294.5803523781549</v>
      </c>
      <c r="X75" s="99">
        <v>1041.6355862363152</v>
      </c>
      <c r="Y75" s="99">
        <v>785.73979782282083</v>
      </c>
      <c r="Z75" s="99">
        <v>526.85855854450222</v>
      </c>
      <c r="AA75" s="99">
        <v>264.95703814126983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99">
        <v>0</v>
      </c>
      <c r="AN75" s="99">
        <v>0</v>
      </c>
      <c r="AO75" s="99">
        <v>0</v>
      </c>
      <c r="AP75" s="99">
        <v>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99">
        <v>0</v>
      </c>
      <c r="BB75" s="99">
        <v>0</v>
      </c>
      <c r="BC75" s="99">
        <v>0</v>
      </c>
      <c r="BD75" s="99">
        <v>0</v>
      </c>
      <c r="BE75" s="99">
        <v>0</v>
      </c>
      <c r="BF75" s="99">
        <v>0</v>
      </c>
      <c r="BG75" s="99">
        <v>0</v>
      </c>
      <c r="BH75" s="99">
        <v>0</v>
      </c>
      <c r="BI75" s="99">
        <v>0</v>
      </c>
      <c r="BJ75" s="99">
        <v>0</v>
      </c>
      <c r="BK75" s="99">
        <v>0</v>
      </c>
      <c r="BL75" s="99">
        <v>0</v>
      </c>
      <c r="BM75" s="99">
        <v>0</v>
      </c>
      <c r="BN75" s="99">
        <v>0</v>
      </c>
      <c r="BO75" s="99">
        <v>0</v>
      </c>
      <c r="BP75" s="99">
        <v>0</v>
      </c>
      <c r="BQ75" s="99">
        <v>0</v>
      </c>
      <c r="BR75" s="99">
        <v>0</v>
      </c>
      <c r="BS75" s="99">
        <v>0</v>
      </c>
      <c r="BT75" s="99">
        <v>0</v>
      </c>
      <c r="BU75" s="99">
        <v>0</v>
      </c>
      <c r="BV75" s="99">
        <v>0</v>
      </c>
      <c r="BW75" s="99">
        <v>0</v>
      </c>
      <c r="BX75" s="99">
        <v>0</v>
      </c>
      <c r="BY75" s="99">
        <v>0</v>
      </c>
      <c r="BZ75" s="99">
        <v>0</v>
      </c>
      <c r="CA75" s="99">
        <v>0</v>
      </c>
      <c r="CB75" s="99">
        <v>0</v>
      </c>
      <c r="CC75" s="99">
        <v>0</v>
      </c>
      <c r="CD75" s="99">
        <v>0</v>
      </c>
      <c r="CE75" s="99">
        <v>0</v>
      </c>
      <c r="CF75" s="99">
        <v>0</v>
      </c>
      <c r="CG75" s="99">
        <v>0</v>
      </c>
      <c r="CH75" s="99">
        <v>0</v>
      </c>
      <c r="CI75" s="99">
        <v>0</v>
      </c>
      <c r="CJ75" s="99">
        <v>0</v>
      </c>
      <c r="CK75" s="99">
        <v>0</v>
      </c>
      <c r="CL75" s="99">
        <v>0</v>
      </c>
      <c r="CM75" s="99">
        <v>0</v>
      </c>
      <c r="CN75" s="99">
        <v>0</v>
      </c>
      <c r="CO75" s="99">
        <v>0</v>
      </c>
      <c r="CP75" s="99">
        <v>0</v>
      </c>
      <c r="CQ75" s="99">
        <v>0</v>
      </c>
      <c r="CR75" s="99">
        <v>0</v>
      </c>
      <c r="CS75" s="99">
        <v>0</v>
      </c>
      <c r="CT75" s="99">
        <v>0</v>
      </c>
      <c r="CU75" s="99">
        <v>0</v>
      </c>
      <c r="CV75" s="99">
        <v>0</v>
      </c>
      <c r="CW75" s="99">
        <v>0</v>
      </c>
      <c r="CX75" s="99">
        <v>0</v>
      </c>
      <c r="CY75" s="99">
        <v>0</v>
      </c>
      <c r="CZ75" s="99">
        <v>0</v>
      </c>
      <c r="DA75" s="99">
        <v>0</v>
      </c>
      <c r="DB75" s="99">
        <v>0</v>
      </c>
      <c r="DC75" s="99">
        <v>0</v>
      </c>
      <c r="DD75" s="99">
        <v>0</v>
      </c>
      <c r="DE75" s="99">
        <v>0</v>
      </c>
      <c r="DF75" s="99">
        <v>0</v>
      </c>
      <c r="DG75" s="99">
        <v>0</v>
      </c>
      <c r="DH75" s="99">
        <v>0</v>
      </c>
      <c r="DI75" s="99">
        <v>0</v>
      </c>
      <c r="DJ75" s="99">
        <v>0</v>
      </c>
      <c r="DK75" s="99">
        <v>0</v>
      </c>
      <c r="DL75" s="99">
        <v>0</v>
      </c>
      <c r="DM75" s="99">
        <v>0</v>
      </c>
      <c r="DN75" s="99">
        <v>0</v>
      </c>
      <c r="DO75" s="99">
        <v>0</v>
      </c>
      <c r="DP75" s="99">
        <v>0</v>
      </c>
      <c r="DQ75" s="99">
        <v>0</v>
      </c>
      <c r="DR75" s="99">
        <v>0</v>
      </c>
      <c r="DS75" s="106">
        <v>0</v>
      </c>
    </row>
    <row r="76" spans="2:123" x14ac:dyDescent="0.25">
      <c r="B76" s="10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3"/>
    </row>
    <row r="77" spans="2:123" s="1" customFormat="1" x14ac:dyDescent="0.25">
      <c r="B77" s="108" t="s">
        <v>38</v>
      </c>
      <c r="C77" s="101">
        <v>196454.34790953333</v>
      </c>
      <c r="D77" s="101">
        <v>0</v>
      </c>
      <c r="E77" s="101">
        <v>-4544.3125000000009</v>
      </c>
      <c r="F77" s="101">
        <v>-4544.3125000000009</v>
      </c>
      <c r="G77" s="101">
        <v>1133.8124999999991</v>
      </c>
      <c r="H77" s="101">
        <v>13202.09375</v>
      </c>
      <c r="I77" s="101">
        <v>13723.897499999999</v>
      </c>
      <c r="J77" s="101">
        <v>14460.732474419583</v>
      </c>
      <c r="K77" s="101">
        <v>15200.076146457399</v>
      </c>
      <c r="L77" s="101">
        <v>15941.957784252318</v>
      </c>
      <c r="M77" s="101">
        <v>17637.656997404847</v>
      </c>
      <c r="N77" s="101">
        <v>16530.76624096082</v>
      </c>
      <c r="O77" s="101">
        <v>11024.340819441622</v>
      </c>
      <c r="P77" s="101">
        <v>9189.04889092136</v>
      </c>
      <c r="Q77" s="101">
        <v>9103.9964711516877</v>
      </c>
      <c r="R77" s="101">
        <v>9186.971187734709</v>
      </c>
      <c r="S77" s="101">
        <v>9714.7610343445303</v>
      </c>
      <c r="T77" s="101">
        <v>10245.335624998135</v>
      </c>
      <c r="U77" s="101">
        <v>10778.727448376032</v>
      </c>
      <c r="V77" s="101">
        <v>11314.969372193336</v>
      </c>
      <c r="W77" s="101">
        <v>2729.8196476218454</v>
      </c>
      <c r="X77" s="101">
        <v>3077.3244137636848</v>
      </c>
      <c r="Y77" s="101">
        <v>3427.7802021771795</v>
      </c>
      <c r="Z77" s="101">
        <v>3781.2214414554978</v>
      </c>
      <c r="AA77" s="101">
        <v>4137.6829618587308</v>
      </c>
      <c r="AB77" s="101">
        <v>0</v>
      </c>
      <c r="AC77" s="101">
        <v>0</v>
      </c>
      <c r="AD77" s="101">
        <v>0</v>
      </c>
      <c r="AE77" s="101">
        <v>0</v>
      </c>
      <c r="AF77" s="101">
        <v>0</v>
      </c>
      <c r="AG77" s="101">
        <v>0</v>
      </c>
      <c r="AH77" s="101">
        <v>0</v>
      </c>
      <c r="AI77" s="101">
        <v>0</v>
      </c>
      <c r="AJ77" s="101">
        <v>0</v>
      </c>
      <c r="AK77" s="101">
        <v>0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1">
        <v>0</v>
      </c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>
        <v>0</v>
      </c>
      <c r="BV77" s="101">
        <v>0</v>
      </c>
      <c r="BW77" s="101">
        <v>0</v>
      </c>
      <c r="BX77" s="101">
        <v>0</v>
      </c>
      <c r="BY77" s="101">
        <v>0</v>
      </c>
      <c r="BZ77" s="101">
        <v>0</v>
      </c>
      <c r="CA77" s="101">
        <v>0</v>
      </c>
      <c r="CB77" s="101">
        <v>0</v>
      </c>
      <c r="CC77" s="101">
        <v>0</v>
      </c>
      <c r="CD77" s="101">
        <v>0</v>
      </c>
      <c r="CE77" s="101">
        <v>0</v>
      </c>
      <c r="CF77" s="101">
        <v>0</v>
      </c>
      <c r="CG77" s="101">
        <v>0</v>
      </c>
      <c r="CH77" s="101">
        <v>0</v>
      </c>
      <c r="CI77" s="101">
        <v>0</v>
      </c>
      <c r="CJ77" s="101">
        <v>0</v>
      </c>
      <c r="CK77" s="101">
        <v>0</v>
      </c>
      <c r="CL77" s="101">
        <v>0</v>
      </c>
      <c r="CM77" s="101">
        <v>0</v>
      </c>
      <c r="CN77" s="101">
        <v>0</v>
      </c>
      <c r="CO77" s="101">
        <v>0</v>
      </c>
      <c r="CP77" s="101">
        <v>0</v>
      </c>
      <c r="CQ77" s="101">
        <v>0</v>
      </c>
      <c r="CR77" s="101">
        <v>0</v>
      </c>
      <c r="CS77" s="101">
        <v>0</v>
      </c>
      <c r="CT77" s="101">
        <v>0</v>
      </c>
      <c r="CU77" s="101">
        <v>0</v>
      </c>
      <c r="CV77" s="101">
        <v>0</v>
      </c>
      <c r="CW77" s="101">
        <v>0</v>
      </c>
      <c r="CX77" s="101">
        <v>0</v>
      </c>
      <c r="CY77" s="101">
        <v>0</v>
      </c>
      <c r="CZ77" s="101">
        <v>0</v>
      </c>
      <c r="DA77" s="101">
        <v>0</v>
      </c>
      <c r="DB77" s="101">
        <v>0</v>
      </c>
      <c r="DC77" s="101">
        <v>0</v>
      </c>
      <c r="DD77" s="101">
        <v>0</v>
      </c>
      <c r="DE77" s="101">
        <v>0</v>
      </c>
      <c r="DF77" s="101">
        <v>0</v>
      </c>
      <c r="DG77" s="101">
        <v>0</v>
      </c>
      <c r="DH77" s="101">
        <v>0</v>
      </c>
      <c r="DI77" s="101">
        <v>0</v>
      </c>
      <c r="DJ77" s="101">
        <v>0</v>
      </c>
      <c r="DK77" s="101">
        <v>0</v>
      </c>
      <c r="DL77" s="101">
        <v>0</v>
      </c>
      <c r="DM77" s="101">
        <v>0</v>
      </c>
      <c r="DN77" s="101">
        <v>0</v>
      </c>
      <c r="DO77" s="101">
        <v>0</v>
      </c>
      <c r="DP77" s="101">
        <v>0</v>
      </c>
      <c r="DQ77" s="101">
        <v>0</v>
      </c>
      <c r="DR77" s="101">
        <v>0</v>
      </c>
      <c r="DS77" s="102">
        <v>0</v>
      </c>
    </row>
    <row r="78" spans="2:123" x14ac:dyDescent="0.25">
      <c r="B78" s="103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3"/>
    </row>
    <row r="79" spans="2:123" x14ac:dyDescent="0.25">
      <c r="B79" s="108" t="s">
        <v>39</v>
      </c>
      <c r="C79" s="101">
        <v>39290.869581906671</v>
      </c>
      <c r="D79" s="101">
        <v>0</v>
      </c>
      <c r="E79" s="101">
        <v>0</v>
      </c>
      <c r="F79" s="101">
        <v>0</v>
      </c>
      <c r="G79" s="101">
        <v>0</v>
      </c>
      <c r="H79" s="101">
        <v>1049.4562499999995</v>
      </c>
      <c r="I79" s="101">
        <v>2744.7794999999996</v>
      </c>
      <c r="J79" s="101">
        <v>2892.1464948839175</v>
      </c>
      <c r="K79" s="101">
        <v>3040.015229291479</v>
      </c>
      <c r="L79" s="101">
        <v>3188.3915568504635</v>
      </c>
      <c r="M79" s="101">
        <v>3527.5313994809694</v>
      </c>
      <c r="N79" s="101">
        <v>3306.153248192164</v>
      </c>
      <c r="O79" s="101">
        <v>2204.8681638883245</v>
      </c>
      <c r="P79" s="101">
        <v>1837.8097781842735</v>
      </c>
      <c r="Q79" s="101">
        <v>1820.799294230339</v>
      </c>
      <c r="R79" s="101">
        <v>1837.3942375469414</v>
      </c>
      <c r="S79" s="101">
        <v>1942.9522068689039</v>
      </c>
      <c r="T79" s="101">
        <v>2049.0671249996303</v>
      </c>
      <c r="U79" s="101">
        <v>2155.7454896752097</v>
      </c>
      <c r="V79" s="101">
        <v>2262.9938744386673</v>
      </c>
      <c r="W79" s="101">
        <v>545.96392952436872</v>
      </c>
      <c r="X79" s="101">
        <v>615.46488275273441</v>
      </c>
      <c r="Y79" s="101">
        <v>685.55604043544008</v>
      </c>
      <c r="Z79" s="101">
        <v>756.2442882910982</v>
      </c>
      <c r="AA79" s="101">
        <v>827.53659237174725</v>
      </c>
      <c r="AB79" s="101">
        <v>0</v>
      </c>
      <c r="AC79" s="101">
        <v>0</v>
      </c>
      <c r="AD79" s="101">
        <v>0</v>
      </c>
      <c r="AE79" s="101">
        <v>0</v>
      </c>
      <c r="AF79" s="101">
        <v>0</v>
      </c>
      <c r="AG79" s="101">
        <v>0</v>
      </c>
      <c r="AH79" s="101">
        <v>0</v>
      </c>
      <c r="AI79" s="101">
        <v>0</v>
      </c>
      <c r="AJ79" s="101">
        <v>0</v>
      </c>
      <c r="AK79" s="101">
        <v>0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0</v>
      </c>
      <c r="AS79" s="101">
        <v>0</v>
      </c>
      <c r="AT79" s="101">
        <v>0</v>
      </c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>
        <v>0</v>
      </c>
      <c r="BV79" s="101">
        <v>0</v>
      </c>
      <c r="BW79" s="101">
        <v>0</v>
      </c>
      <c r="BX79" s="101">
        <v>0</v>
      </c>
      <c r="BY79" s="101">
        <v>0</v>
      </c>
      <c r="BZ79" s="101">
        <v>0</v>
      </c>
      <c r="CA79" s="101">
        <v>0</v>
      </c>
      <c r="CB79" s="101">
        <v>0</v>
      </c>
      <c r="CC79" s="101">
        <v>0</v>
      </c>
      <c r="CD79" s="101">
        <v>0</v>
      </c>
      <c r="CE79" s="101">
        <v>0</v>
      </c>
      <c r="CF79" s="101">
        <v>0</v>
      </c>
      <c r="CG79" s="101">
        <v>0</v>
      </c>
      <c r="CH79" s="101">
        <v>0</v>
      </c>
      <c r="CI79" s="101">
        <v>0</v>
      </c>
      <c r="CJ79" s="101">
        <v>0</v>
      </c>
      <c r="CK79" s="101">
        <v>0</v>
      </c>
      <c r="CL79" s="101">
        <v>0</v>
      </c>
      <c r="CM79" s="101">
        <v>0</v>
      </c>
      <c r="CN79" s="101">
        <v>0</v>
      </c>
      <c r="CO79" s="101">
        <v>0</v>
      </c>
      <c r="CP79" s="101">
        <v>0</v>
      </c>
      <c r="CQ79" s="101">
        <v>0</v>
      </c>
      <c r="CR79" s="101">
        <v>0</v>
      </c>
      <c r="CS79" s="101">
        <v>0</v>
      </c>
      <c r="CT79" s="101">
        <v>0</v>
      </c>
      <c r="CU79" s="101">
        <v>0</v>
      </c>
      <c r="CV79" s="101">
        <v>0</v>
      </c>
      <c r="CW79" s="101">
        <v>0</v>
      </c>
      <c r="CX79" s="101">
        <v>0</v>
      </c>
      <c r="CY79" s="101">
        <v>0</v>
      </c>
      <c r="CZ79" s="101">
        <v>0</v>
      </c>
      <c r="DA79" s="101">
        <v>0</v>
      </c>
      <c r="DB79" s="101">
        <v>0</v>
      </c>
      <c r="DC79" s="101">
        <v>0</v>
      </c>
      <c r="DD79" s="101">
        <v>0</v>
      </c>
      <c r="DE79" s="101">
        <v>0</v>
      </c>
      <c r="DF79" s="101">
        <v>0</v>
      </c>
      <c r="DG79" s="101">
        <v>0</v>
      </c>
      <c r="DH79" s="101">
        <v>0</v>
      </c>
      <c r="DI79" s="101">
        <v>0</v>
      </c>
      <c r="DJ79" s="101">
        <v>0</v>
      </c>
      <c r="DK79" s="101">
        <v>0</v>
      </c>
      <c r="DL79" s="101">
        <v>0</v>
      </c>
      <c r="DM79" s="101">
        <v>0</v>
      </c>
      <c r="DN79" s="101">
        <v>0</v>
      </c>
      <c r="DO79" s="101">
        <v>0</v>
      </c>
      <c r="DP79" s="101">
        <v>0</v>
      </c>
      <c r="DQ79" s="101">
        <v>0</v>
      </c>
      <c r="DR79" s="101">
        <v>0</v>
      </c>
      <c r="DS79" s="102">
        <v>0</v>
      </c>
    </row>
    <row r="80" spans="2:123" x14ac:dyDescent="0.25">
      <c r="B80" s="103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3"/>
    </row>
    <row r="81" spans="1:123" x14ac:dyDescent="0.25">
      <c r="B81" s="88" t="s">
        <v>42</v>
      </c>
      <c r="C81" s="89">
        <v>157163.47832762662</v>
      </c>
      <c r="D81" s="89">
        <v>0</v>
      </c>
      <c r="E81" s="89">
        <v>-4544.3125000000009</v>
      </c>
      <c r="F81" s="89">
        <v>-4544.3125000000009</v>
      </c>
      <c r="G81" s="89">
        <v>1133.8124999999991</v>
      </c>
      <c r="H81" s="89">
        <v>12152.637500000001</v>
      </c>
      <c r="I81" s="89">
        <v>10979.117999999999</v>
      </c>
      <c r="J81" s="89">
        <v>11568.585979535666</v>
      </c>
      <c r="K81" s="89">
        <v>12160.06091716592</v>
      </c>
      <c r="L81" s="89">
        <v>12753.566227401854</v>
      </c>
      <c r="M81" s="89">
        <v>14110.125597923878</v>
      </c>
      <c r="N81" s="89">
        <v>13224.612992768656</v>
      </c>
      <c r="O81" s="89">
        <v>8819.472655553298</v>
      </c>
      <c r="P81" s="89">
        <v>7351.2391127370865</v>
      </c>
      <c r="Q81" s="89">
        <v>7283.1971769213487</v>
      </c>
      <c r="R81" s="89">
        <v>7349.5769501877676</v>
      </c>
      <c r="S81" s="89">
        <v>7771.8088274756265</v>
      </c>
      <c r="T81" s="89">
        <v>8196.2684999985049</v>
      </c>
      <c r="U81" s="89">
        <v>8622.9819587008224</v>
      </c>
      <c r="V81" s="89">
        <v>9051.975497754669</v>
      </c>
      <c r="W81" s="89">
        <v>2183.8557180974767</v>
      </c>
      <c r="X81" s="89">
        <v>2461.8595310109504</v>
      </c>
      <c r="Y81" s="89">
        <v>2742.2241617417394</v>
      </c>
      <c r="Z81" s="89">
        <v>3024.9771531643996</v>
      </c>
      <c r="AA81" s="89">
        <v>3310.1463694869835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89">
        <v>0</v>
      </c>
      <c r="BH81" s="89">
        <v>0</v>
      </c>
      <c r="BI81" s="89">
        <v>0</v>
      </c>
      <c r="BJ81" s="89">
        <v>0</v>
      </c>
      <c r="BK81" s="89">
        <v>0</v>
      </c>
      <c r="BL81" s="89">
        <v>0</v>
      </c>
      <c r="BM81" s="89">
        <v>0</v>
      </c>
      <c r="BN81" s="89">
        <v>0</v>
      </c>
      <c r="BO81" s="89">
        <v>0</v>
      </c>
      <c r="BP81" s="89">
        <v>0</v>
      </c>
      <c r="BQ81" s="89">
        <v>0</v>
      </c>
      <c r="BR81" s="89">
        <v>0</v>
      </c>
      <c r="BS81" s="89">
        <v>0</v>
      </c>
      <c r="BT81" s="89">
        <v>0</v>
      </c>
      <c r="BU81" s="89">
        <v>0</v>
      </c>
      <c r="BV81" s="89">
        <v>0</v>
      </c>
      <c r="BW81" s="89">
        <v>0</v>
      </c>
      <c r="BX81" s="89">
        <v>0</v>
      </c>
      <c r="BY81" s="89">
        <v>0</v>
      </c>
      <c r="BZ81" s="89">
        <v>0</v>
      </c>
      <c r="CA81" s="89">
        <v>0</v>
      </c>
      <c r="CB81" s="89">
        <v>0</v>
      </c>
      <c r="CC81" s="89">
        <v>0</v>
      </c>
      <c r="CD81" s="89">
        <v>0</v>
      </c>
      <c r="CE81" s="89">
        <v>0</v>
      </c>
      <c r="CF81" s="89">
        <v>0</v>
      </c>
      <c r="CG81" s="89">
        <v>0</v>
      </c>
      <c r="CH81" s="89">
        <v>0</v>
      </c>
      <c r="CI81" s="89">
        <v>0</v>
      </c>
      <c r="CJ81" s="89">
        <v>0</v>
      </c>
      <c r="CK81" s="89">
        <v>0</v>
      </c>
      <c r="CL81" s="89">
        <v>0</v>
      </c>
      <c r="CM81" s="89">
        <v>0</v>
      </c>
      <c r="CN81" s="89">
        <v>0</v>
      </c>
      <c r="CO81" s="89">
        <v>0</v>
      </c>
      <c r="CP81" s="89">
        <v>0</v>
      </c>
      <c r="CQ81" s="89">
        <v>0</v>
      </c>
      <c r="CR81" s="89">
        <v>0</v>
      </c>
      <c r="CS81" s="89">
        <v>0</v>
      </c>
      <c r="CT81" s="89">
        <v>0</v>
      </c>
      <c r="CU81" s="89">
        <v>0</v>
      </c>
      <c r="CV81" s="89">
        <v>0</v>
      </c>
      <c r="CW81" s="89">
        <v>0</v>
      </c>
      <c r="CX81" s="89">
        <v>0</v>
      </c>
      <c r="CY81" s="89">
        <v>0</v>
      </c>
      <c r="CZ81" s="89">
        <v>0</v>
      </c>
      <c r="DA81" s="89">
        <v>0</v>
      </c>
      <c r="DB81" s="89">
        <v>0</v>
      </c>
      <c r="DC81" s="89">
        <v>0</v>
      </c>
      <c r="DD81" s="89">
        <v>0</v>
      </c>
      <c r="DE81" s="89">
        <v>0</v>
      </c>
      <c r="DF81" s="89">
        <v>0</v>
      </c>
      <c r="DG81" s="89">
        <v>0</v>
      </c>
      <c r="DH81" s="89">
        <v>0</v>
      </c>
      <c r="DI81" s="89">
        <v>0</v>
      </c>
      <c r="DJ81" s="89">
        <v>0</v>
      </c>
      <c r="DK81" s="89">
        <v>0</v>
      </c>
      <c r="DL81" s="89">
        <v>0</v>
      </c>
      <c r="DM81" s="89">
        <v>0</v>
      </c>
      <c r="DN81" s="89">
        <v>0</v>
      </c>
      <c r="DO81" s="89">
        <v>0</v>
      </c>
      <c r="DP81" s="89">
        <v>0</v>
      </c>
      <c r="DQ81" s="89">
        <v>0</v>
      </c>
      <c r="DR81" s="89">
        <v>0</v>
      </c>
      <c r="DS81" s="90">
        <v>0</v>
      </c>
    </row>
    <row r="82" spans="1:123" x14ac:dyDescent="0.25">
      <c r="B82" s="103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3"/>
    </row>
    <row r="83" spans="1:123" x14ac:dyDescent="0.25">
      <c r="B83" s="108" t="s">
        <v>44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3"/>
    </row>
    <row r="84" spans="1:123" x14ac:dyDescent="0.25">
      <c r="B84" s="98" t="s">
        <v>60</v>
      </c>
      <c r="C84" s="101">
        <v>77826.125</v>
      </c>
      <c r="D84" s="99">
        <v>68737.5</v>
      </c>
      <c r="E84" s="99">
        <v>4544.3125000000009</v>
      </c>
      <c r="F84" s="99">
        <v>4544.3125000000009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0</v>
      </c>
      <c r="BI84" s="99">
        <v>0</v>
      </c>
      <c r="BJ84" s="99">
        <v>0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0</v>
      </c>
      <c r="BS84" s="99">
        <v>0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0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99">
        <v>0</v>
      </c>
      <c r="CK84" s="99">
        <v>0</v>
      </c>
      <c r="CL84" s="99">
        <v>0</v>
      </c>
      <c r="CM84" s="99">
        <v>0</v>
      </c>
      <c r="CN84" s="99">
        <v>0</v>
      </c>
      <c r="CO84" s="99">
        <v>0</v>
      </c>
      <c r="CP84" s="99">
        <v>0</v>
      </c>
      <c r="CQ84" s="99">
        <v>0</v>
      </c>
      <c r="CR84" s="99">
        <v>0</v>
      </c>
      <c r="CS84" s="99">
        <v>0</v>
      </c>
      <c r="CT84" s="99">
        <v>0</v>
      </c>
      <c r="CU84" s="99">
        <v>0</v>
      </c>
      <c r="CV84" s="99">
        <v>0</v>
      </c>
      <c r="CW84" s="99">
        <v>0</v>
      </c>
      <c r="CX84" s="99">
        <v>0</v>
      </c>
      <c r="CY84" s="99">
        <v>0</v>
      </c>
      <c r="CZ84" s="99">
        <v>0</v>
      </c>
      <c r="DA84" s="99">
        <v>0</v>
      </c>
      <c r="DB84" s="99">
        <v>0</v>
      </c>
      <c r="DC84" s="99">
        <v>0</v>
      </c>
      <c r="DD84" s="99">
        <v>0</v>
      </c>
      <c r="DE84" s="99">
        <v>0</v>
      </c>
      <c r="DF84" s="99">
        <v>0</v>
      </c>
      <c r="DG84" s="99">
        <v>0</v>
      </c>
      <c r="DH84" s="99">
        <v>0</v>
      </c>
      <c r="DI84" s="99">
        <v>0</v>
      </c>
      <c r="DJ84" s="99">
        <v>0</v>
      </c>
      <c r="DK84" s="99">
        <v>0</v>
      </c>
      <c r="DL84" s="99">
        <v>0</v>
      </c>
      <c r="DM84" s="99">
        <v>0</v>
      </c>
      <c r="DN84" s="99">
        <v>0</v>
      </c>
      <c r="DO84" s="99">
        <v>0</v>
      </c>
      <c r="DP84" s="99">
        <v>0</v>
      </c>
      <c r="DQ84" s="99">
        <v>0</v>
      </c>
      <c r="DR84" s="99">
        <v>0</v>
      </c>
      <c r="DS84" s="106">
        <v>0</v>
      </c>
    </row>
    <row r="85" spans="1:123" x14ac:dyDescent="0.25">
      <c r="B85" s="98" t="s">
        <v>52</v>
      </c>
      <c r="C85" s="101">
        <v>389512.5</v>
      </c>
      <c r="D85" s="99">
        <v>389512.5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0</v>
      </c>
      <c r="AK85" s="99">
        <v>0</v>
      </c>
      <c r="AL85" s="99">
        <v>0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0</v>
      </c>
      <c r="AU85" s="99">
        <v>0</v>
      </c>
      <c r="AV85" s="99">
        <v>0</v>
      </c>
      <c r="AW85" s="99">
        <v>0</v>
      </c>
      <c r="AX85" s="99">
        <v>0</v>
      </c>
      <c r="AY85" s="99">
        <v>0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0</v>
      </c>
      <c r="BI85" s="99">
        <v>0</v>
      </c>
      <c r="BJ85" s="99">
        <v>0</v>
      </c>
      <c r="BK85" s="99">
        <v>0</v>
      </c>
      <c r="BL85" s="99">
        <v>0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0</v>
      </c>
      <c r="BS85" s="99">
        <v>0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99">
        <v>0</v>
      </c>
      <c r="CK85" s="99">
        <v>0</v>
      </c>
      <c r="CL85" s="99">
        <v>0</v>
      </c>
      <c r="CM85" s="99">
        <v>0</v>
      </c>
      <c r="CN85" s="99">
        <v>0</v>
      </c>
      <c r="CO85" s="99">
        <v>0</v>
      </c>
      <c r="CP85" s="99">
        <v>0</v>
      </c>
      <c r="CQ85" s="99">
        <v>0</v>
      </c>
      <c r="CR85" s="99">
        <v>0</v>
      </c>
      <c r="CS85" s="99">
        <v>0</v>
      </c>
      <c r="CT85" s="99">
        <v>0</v>
      </c>
      <c r="CU85" s="99">
        <v>0</v>
      </c>
      <c r="CV85" s="99">
        <v>0</v>
      </c>
      <c r="CW85" s="99">
        <v>0</v>
      </c>
      <c r="CX85" s="99">
        <v>0</v>
      </c>
      <c r="CY85" s="99">
        <v>0</v>
      </c>
      <c r="CZ85" s="99">
        <v>0</v>
      </c>
      <c r="DA85" s="99">
        <v>0</v>
      </c>
      <c r="DB85" s="99">
        <v>0</v>
      </c>
      <c r="DC85" s="99">
        <v>0</v>
      </c>
      <c r="DD85" s="99">
        <v>0</v>
      </c>
      <c r="DE85" s="99">
        <v>0</v>
      </c>
      <c r="DF85" s="99">
        <v>0</v>
      </c>
      <c r="DG85" s="99">
        <v>0</v>
      </c>
      <c r="DH85" s="99">
        <v>0</v>
      </c>
      <c r="DI85" s="99">
        <v>0</v>
      </c>
      <c r="DJ85" s="99">
        <v>0</v>
      </c>
      <c r="DK85" s="99">
        <v>0</v>
      </c>
      <c r="DL85" s="99">
        <v>0</v>
      </c>
      <c r="DM85" s="99">
        <v>0</v>
      </c>
      <c r="DN85" s="99">
        <v>0</v>
      </c>
      <c r="DO85" s="99">
        <v>0</v>
      </c>
      <c r="DP85" s="99">
        <v>0</v>
      </c>
      <c r="DQ85" s="99">
        <v>0</v>
      </c>
      <c r="DR85" s="99">
        <v>0</v>
      </c>
      <c r="DS85" s="106">
        <v>0</v>
      </c>
    </row>
    <row r="86" spans="1:123" x14ac:dyDescent="0.25">
      <c r="B86" s="98" t="s">
        <v>53</v>
      </c>
      <c r="C86" s="101">
        <v>454712.8958404666</v>
      </c>
      <c r="D86" s="99">
        <v>0</v>
      </c>
      <c r="E86" s="99">
        <v>4544.3125000000009</v>
      </c>
      <c r="F86" s="99">
        <v>4544.3125000000009</v>
      </c>
      <c r="G86" s="99">
        <v>4544.3125000000009</v>
      </c>
      <c r="H86" s="99">
        <v>4544.3125000000009</v>
      </c>
      <c r="I86" s="99">
        <v>22975.560307392985</v>
      </c>
      <c r="J86" s="99">
        <v>22975.560307392985</v>
      </c>
      <c r="K86" s="99">
        <v>22975.560307392985</v>
      </c>
      <c r="L86" s="99">
        <v>22975.560307392985</v>
      </c>
      <c r="M86" s="99">
        <v>22975.560307392985</v>
      </c>
      <c r="N86" s="99">
        <v>22975.560307392985</v>
      </c>
      <c r="O86" s="99">
        <v>22975.560307392985</v>
      </c>
      <c r="P86" s="99">
        <v>22975.560307392985</v>
      </c>
      <c r="Q86" s="99">
        <v>22975.560307392985</v>
      </c>
      <c r="R86" s="99">
        <v>22975.560307392985</v>
      </c>
      <c r="S86" s="99">
        <v>22975.560307392985</v>
      </c>
      <c r="T86" s="99">
        <v>22975.560307392985</v>
      </c>
      <c r="U86" s="99">
        <v>22975.560307392985</v>
      </c>
      <c r="V86" s="99">
        <v>22975.560307392985</v>
      </c>
      <c r="W86" s="99">
        <v>22975.560307392985</v>
      </c>
      <c r="X86" s="99">
        <v>22975.560307392985</v>
      </c>
      <c r="Y86" s="99">
        <v>22975.560307392985</v>
      </c>
      <c r="Z86" s="99">
        <v>22975.560307392985</v>
      </c>
      <c r="AA86" s="99">
        <v>22975.560307392985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0</v>
      </c>
      <c r="BJ86" s="99">
        <v>0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0</v>
      </c>
      <c r="BS86" s="99">
        <v>0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99">
        <v>0</v>
      </c>
      <c r="CK86" s="99">
        <v>0</v>
      </c>
      <c r="CL86" s="99">
        <v>0</v>
      </c>
      <c r="CM86" s="99">
        <v>0</v>
      </c>
      <c r="CN86" s="99">
        <v>0</v>
      </c>
      <c r="CO86" s="99">
        <v>0</v>
      </c>
      <c r="CP86" s="99">
        <v>0</v>
      </c>
      <c r="CQ86" s="99">
        <v>0</v>
      </c>
      <c r="CR86" s="99">
        <v>0</v>
      </c>
      <c r="CS86" s="99">
        <v>0</v>
      </c>
      <c r="CT86" s="99">
        <v>0</v>
      </c>
      <c r="CU86" s="99">
        <v>0</v>
      </c>
      <c r="CV86" s="99">
        <v>0</v>
      </c>
      <c r="CW86" s="99">
        <v>0</v>
      </c>
      <c r="CX86" s="99">
        <v>0</v>
      </c>
      <c r="CY86" s="99">
        <v>0</v>
      </c>
      <c r="CZ86" s="99">
        <v>0</v>
      </c>
      <c r="DA86" s="99">
        <v>0</v>
      </c>
      <c r="DB86" s="99">
        <v>0</v>
      </c>
      <c r="DC86" s="99">
        <v>0</v>
      </c>
      <c r="DD86" s="99">
        <v>0</v>
      </c>
      <c r="DE86" s="99">
        <v>0</v>
      </c>
      <c r="DF86" s="99">
        <v>0</v>
      </c>
      <c r="DG86" s="99">
        <v>0</v>
      </c>
      <c r="DH86" s="99">
        <v>0</v>
      </c>
      <c r="DI86" s="99">
        <v>0</v>
      </c>
      <c r="DJ86" s="99">
        <v>0</v>
      </c>
      <c r="DK86" s="99">
        <v>0</v>
      </c>
      <c r="DL86" s="99">
        <v>0</v>
      </c>
      <c r="DM86" s="99">
        <v>0</v>
      </c>
      <c r="DN86" s="99">
        <v>0</v>
      </c>
      <c r="DO86" s="99">
        <v>0</v>
      </c>
      <c r="DP86" s="99">
        <v>0</v>
      </c>
      <c r="DQ86" s="99">
        <v>0</v>
      </c>
      <c r="DR86" s="99">
        <v>0</v>
      </c>
      <c r="DS86" s="106">
        <v>0</v>
      </c>
    </row>
    <row r="87" spans="1:123" s="76" customFormat="1" x14ac:dyDescent="0.25">
      <c r="B87" s="109" t="s">
        <v>54</v>
      </c>
      <c r="C87" s="110">
        <v>389512.50000000006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99">
        <v>18431.247807392985</v>
      </c>
      <c r="J87" s="99">
        <v>18646.27903181257</v>
      </c>
      <c r="K87" s="99">
        <v>18863.818953850383</v>
      </c>
      <c r="L87" s="99">
        <v>19083.896841645303</v>
      </c>
      <c r="M87" s="99">
        <v>19306.542304797833</v>
      </c>
      <c r="N87" s="99">
        <v>19531.785298353807</v>
      </c>
      <c r="O87" s="99">
        <v>19759.656126834601</v>
      </c>
      <c r="P87" s="99">
        <v>19990.18544831434</v>
      </c>
      <c r="Q87" s="99">
        <v>20223.404278544673</v>
      </c>
      <c r="R87" s="99">
        <v>20459.343995127692</v>
      </c>
      <c r="S87" s="99">
        <v>20698.036341737516</v>
      </c>
      <c r="T87" s="99">
        <v>20939.513432391122</v>
      </c>
      <c r="U87" s="99">
        <v>21183.807755769019</v>
      </c>
      <c r="V87" s="99">
        <v>21430.952179586322</v>
      </c>
      <c r="W87" s="99">
        <v>21680.979955014831</v>
      </c>
      <c r="X87" s="99">
        <v>21933.924721156669</v>
      </c>
      <c r="Y87" s="99">
        <v>22189.820509570163</v>
      </c>
      <c r="Z87" s="99">
        <v>22448.701748848482</v>
      </c>
      <c r="AA87" s="99">
        <v>22710.603269251715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99">
        <v>0</v>
      </c>
      <c r="AH87" s="99">
        <v>0</v>
      </c>
      <c r="AI87" s="99">
        <v>0</v>
      </c>
      <c r="AJ87" s="99">
        <v>0</v>
      </c>
      <c r="AK87" s="99">
        <v>0</v>
      </c>
      <c r="AL87" s="99">
        <v>0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99">
        <v>0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0</v>
      </c>
      <c r="BI87" s="99">
        <v>0</v>
      </c>
      <c r="BJ87" s="99">
        <v>0</v>
      </c>
      <c r="BK87" s="99">
        <v>0</v>
      </c>
      <c r="BL87" s="99">
        <v>0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0</v>
      </c>
      <c r="BS87" s="99">
        <v>0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0</v>
      </c>
      <c r="CB87" s="99">
        <v>0</v>
      </c>
      <c r="CC87" s="99">
        <v>0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99">
        <v>0</v>
      </c>
      <c r="CK87" s="99">
        <v>0</v>
      </c>
      <c r="CL87" s="99">
        <v>0</v>
      </c>
      <c r="CM87" s="99">
        <v>0</v>
      </c>
      <c r="CN87" s="99">
        <v>0</v>
      </c>
      <c r="CO87" s="99">
        <v>0</v>
      </c>
      <c r="CP87" s="99">
        <v>0</v>
      </c>
      <c r="CQ87" s="99">
        <v>0</v>
      </c>
      <c r="CR87" s="99">
        <v>0</v>
      </c>
      <c r="CS87" s="99">
        <v>0</v>
      </c>
      <c r="CT87" s="99">
        <v>0</v>
      </c>
      <c r="CU87" s="99">
        <v>0</v>
      </c>
      <c r="CV87" s="99">
        <v>0</v>
      </c>
      <c r="CW87" s="99">
        <v>0</v>
      </c>
      <c r="CX87" s="99">
        <v>0</v>
      </c>
      <c r="CY87" s="99">
        <v>0</v>
      </c>
      <c r="CZ87" s="99">
        <v>0</v>
      </c>
      <c r="DA87" s="99">
        <v>0</v>
      </c>
      <c r="DB87" s="99">
        <v>0</v>
      </c>
      <c r="DC87" s="99">
        <v>0</v>
      </c>
      <c r="DD87" s="99">
        <v>0</v>
      </c>
      <c r="DE87" s="99">
        <v>0</v>
      </c>
      <c r="DF87" s="99">
        <v>0</v>
      </c>
      <c r="DG87" s="99">
        <v>0</v>
      </c>
      <c r="DH87" s="99">
        <v>0</v>
      </c>
      <c r="DI87" s="99">
        <v>0</v>
      </c>
      <c r="DJ87" s="99">
        <v>0</v>
      </c>
      <c r="DK87" s="99">
        <v>0</v>
      </c>
      <c r="DL87" s="99">
        <v>0</v>
      </c>
      <c r="DM87" s="99">
        <v>0</v>
      </c>
      <c r="DN87" s="99">
        <v>0</v>
      </c>
      <c r="DO87" s="99">
        <v>0</v>
      </c>
      <c r="DP87" s="99">
        <v>0</v>
      </c>
      <c r="DQ87" s="99">
        <v>0</v>
      </c>
      <c r="DR87" s="99">
        <v>0</v>
      </c>
      <c r="DS87" s="106">
        <v>0</v>
      </c>
    </row>
    <row r="88" spans="1:123" s="76" customFormat="1" ht="12.75" x14ac:dyDescent="0.2">
      <c r="B88" s="109" t="s">
        <v>55</v>
      </c>
      <c r="C88" s="110">
        <v>65200.395840466706</v>
      </c>
      <c r="D88" s="111">
        <v>0</v>
      </c>
      <c r="E88" s="111">
        <v>4544.3125000000009</v>
      </c>
      <c r="F88" s="111">
        <v>4544.3125000000009</v>
      </c>
      <c r="G88" s="111">
        <v>4544.3125000000009</v>
      </c>
      <c r="H88" s="111">
        <v>4544.3125000000009</v>
      </c>
      <c r="I88" s="111">
        <v>4544.3125000000009</v>
      </c>
      <c r="J88" s="111">
        <v>4329.2812755804161</v>
      </c>
      <c r="K88" s="111">
        <v>4111.7413535426031</v>
      </c>
      <c r="L88" s="111">
        <v>3891.663465747682</v>
      </c>
      <c r="M88" s="111">
        <v>3669.0180025951527</v>
      </c>
      <c r="N88" s="111">
        <v>3443.7750090391783</v>
      </c>
      <c r="O88" s="111">
        <v>3215.9041805583838</v>
      </c>
      <c r="P88" s="111">
        <v>2985.3748590786468</v>
      </c>
      <c r="Q88" s="111">
        <v>2752.1560288483129</v>
      </c>
      <c r="R88" s="111">
        <v>2516.2163122652914</v>
      </c>
      <c r="S88" s="111">
        <v>2277.5239656554686</v>
      </c>
      <c r="T88" s="111">
        <v>2036.0468750018642</v>
      </c>
      <c r="U88" s="111">
        <v>1791.7525516239675</v>
      </c>
      <c r="V88" s="111">
        <v>1544.6081278066622</v>
      </c>
      <c r="W88" s="111">
        <v>1294.5803523781549</v>
      </c>
      <c r="X88" s="111">
        <v>1041.6355862363152</v>
      </c>
      <c r="Y88" s="111">
        <v>785.73979782282083</v>
      </c>
      <c r="Z88" s="111">
        <v>526.85855854450222</v>
      </c>
      <c r="AA88" s="111">
        <v>264.95703814126983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  <c r="AV88" s="111">
        <v>0</v>
      </c>
      <c r="AW88" s="111">
        <v>0</v>
      </c>
      <c r="AX88" s="111">
        <v>0</v>
      </c>
      <c r="AY88" s="111">
        <v>0</v>
      </c>
      <c r="AZ88" s="111">
        <v>0</v>
      </c>
      <c r="BA88" s="111">
        <v>0</v>
      </c>
      <c r="BB88" s="111">
        <v>0</v>
      </c>
      <c r="BC88" s="111">
        <v>0</v>
      </c>
      <c r="BD88" s="111">
        <v>0</v>
      </c>
      <c r="BE88" s="111">
        <v>0</v>
      </c>
      <c r="BF88" s="111">
        <v>0</v>
      </c>
      <c r="BG88" s="111">
        <v>0</v>
      </c>
      <c r="BH88" s="111">
        <v>0</v>
      </c>
      <c r="BI88" s="111">
        <v>0</v>
      </c>
      <c r="BJ88" s="111">
        <v>0</v>
      </c>
      <c r="BK88" s="111">
        <v>0</v>
      </c>
      <c r="BL88" s="111">
        <v>0</v>
      </c>
      <c r="BM88" s="111">
        <v>0</v>
      </c>
      <c r="BN88" s="111">
        <v>0</v>
      </c>
      <c r="BO88" s="111">
        <v>0</v>
      </c>
      <c r="BP88" s="111">
        <v>0</v>
      </c>
      <c r="BQ88" s="111">
        <v>0</v>
      </c>
      <c r="BR88" s="111">
        <v>0</v>
      </c>
      <c r="BS88" s="111">
        <v>0</v>
      </c>
      <c r="BT88" s="111">
        <v>0</v>
      </c>
      <c r="BU88" s="111">
        <v>0</v>
      </c>
      <c r="BV88" s="111">
        <v>0</v>
      </c>
      <c r="BW88" s="111">
        <v>0</v>
      </c>
      <c r="BX88" s="111">
        <v>0</v>
      </c>
      <c r="BY88" s="111">
        <v>0</v>
      </c>
      <c r="BZ88" s="111">
        <v>0</v>
      </c>
      <c r="CA88" s="111">
        <v>0</v>
      </c>
      <c r="CB88" s="111">
        <v>0</v>
      </c>
      <c r="CC88" s="111">
        <v>0</v>
      </c>
      <c r="CD88" s="111">
        <v>0</v>
      </c>
      <c r="CE88" s="111">
        <v>0</v>
      </c>
      <c r="CF88" s="111">
        <v>0</v>
      </c>
      <c r="CG88" s="111">
        <v>0</v>
      </c>
      <c r="CH88" s="111">
        <v>0</v>
      </c>
      <c r="CI88" s="111">
        <v>0</v>
      </c>
      <c r="CJ88" s="111">
        <v>0</v>
      </c>
      <c r="CK88" s="111">
        <v>0</v>
      </c>
      <c r="CL88" s="111">
        <v>0</v>
      </c>
      <c r="CM88" s="111">
        <v>0</v>
      </c>
      <c r="CN88" s="111">
        <v>0</v>
      </c>
      <c r="CO88" s="111">
        <v>0</v>
      </c>
      <c r="CP88" s="111">
        <v>0</v>
      </c>
      <c r="CQ88" s="111">
        <v>0</v>
      </c>
      <c r="CR88" s="111">
        <v>0</v>
      </c>
      <c r="CS88" s="111">
        <v>0</v>
      </c>
      <c r="CT88" s="111">
        <v>0</v>
      </c>
      <c r="CU88" s="111">
        <v>0</v>
      </c>
      <c r="CV88" s="111">
        <v>0</v>
      </c>
      <c r="CW88" s="111">
        <v>0</v>
      </c>
      <c r="CX88" s="111">
        <v>0</v>
      </c>
      <c r="CY88" s="111">
        <v>0</v>
      </c>
      <c r="CZ88" s="111">
        <v>0</v>
      </c>
      <c r="DA88" s="111">
        <v>0</v>
      </c>
      <c r="DB88" s="111">
        <v>0</v>
      </c>
      <c r="DC88" s="111">
        <v>0</v>
      </c>
      <c r="DD88" s="111">
        <v>0</v>
      </c>
      <c r="DE88" s="111">
        <v>0</v>
      </c>
      <c r="DF88" s="111">
        <v>0</v>
      </c>
      <c r="DG88" s="111">
        <v>0</v>
      </c>
      <c r="DH88" s="111">
        <v>0</v>
      </c>
      <c r="DI88" s="111">
        <v>0</v>
      </c>
      <c r="DJ88" s="111">
        <v>0</v>
      </c>
      <c r="DK88" s="111">
        <v>0</v>
      </c>
      <c r="DL88" s="111">
        <v>0</v>
      </c>
      <c r="DM88" s="111">
        <v>0</v>
      </c>
      <c r="DN88" s="111">
        <v>0</v>
      </c>
      <c r="DO88" s="111">
        <v>0</v>
      </c>
      <c r="DP88" s="111">
        <v>0</v>
      </c>
      <c r="DQ88" s="111">
        <v>0</v>
      </c>
      <c r="DR88" s="111">
        <v>0</v>
      </c>
      <c r="DS88" s="112">
        <v>0</v>
      </c>
    </row>
    <row r="89" spans="1:123" x14ac:dyDescent="0.25">
      <c r="A89" s="9"/>
      <c r="B89" s="98" t="s">
        <v>56</v>
      </c>
      <c r="C89" s="101">
        <v>0</v>
      </c>
      <c r="D89" s="99">
        <v>389512.5</v>
      </c>
      <c r="E89" s="99">
        <v>389512.5</v>
      </c>
      <c r="F89" s="99">
        <v>389512.5</v>
      </c>
      <c r="G89" s="99">
        <v>389512.5</v>
      </c>
      <c r="H89" s="99">
        <v>389512.5</v>
      </c>
      <c r="I89" s="99">
        <v>371081.25219260703</v>
      </c>
      <c r="J89" s="99">
        <v>352434.97316079447</v>
      </c>
      <c r="K89" s="99">
        <v>333571.15420694411</v>
      </c>
      <c r="L89" s="99">
        <v>314487.25736529881</v>
      </c>
      <c r="M89" s="99">
        <v>295180.71506050095</v>
      </c>
      <c r="N89" s="99">
        <v>275648.92976214713</v>
      </c>
      <c r="O89" s="99">
        <v>255889.27363531254</v>
      </c>
      <c r="P89" s="99">
        <v>235899.08818699821</v>
      </c>
      <c r="Q89" s="99">
        <v>215675.68390845353</v>
      </c>
      <c r="R89" s="99">
        <v>195216.33991332585</v>
      </c>
      <c r="S89" s="99">
        <v>174518.30357158833</v>
      </c>
      <c r="T89" s="99">
        <v>153578.7901391972</v>
      </c>
      <c r="U89" s="99">
        <v>132394.98238342817</v>
      </c>
      <c r="V89" s="99">
        <v>110964.03020384184</v>
      </c>
      <c r="W89" s="99">
        <v>89283.050248827014</v>
      </c>
      <c r="X89" s="99">
        <v>67349.125527670345</v>
      </c>
      <c r="Y89" s="99">
        <v>45159.305018100182</v>
      </c>
      <c r="Z89" s="99">
        <v>22710.6032692517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99">
        <v>0</v>
      </c>
      <c r="AH89" s="99">
        <v>0</v>
      </c>
      <c r="AI89" s="99">
        <v>0</v>
      </c>
      <c r="AJ89" s="99">
        <v>0</v>
      </c>
      <c r="AK89" s="99">
        <v>0</v>
      </c>
      <c r="AL89" s="99">
        <v>0</v>
      </c>
      <c r="AM89" s="99">
        <v>0</v>
      </c>
      <c r="AN89" s="99">
        <v>0</v>
      </c>
      <c r="AO89" s="99">
        <v>0</v>
      </c>
      <c r="AP89" s="99">
        <v>0</v>
      </c>
      <c r="AQ89" s="99">
        <v>0</v>
      </c>
      <c r="AR89" s="99">
        <v>0</v>
      </c>
      <c r="AS89" s="99">
        <v>0</v>
      </c>
      <c r="AT89" s="99">
        <v>0</v>
      </c>
      <c r="AU89" s="99">
        <v>0</v>
      </c>
      <c r="AV89" s="99">
        <v>0</v>
      </c>
      <c r="AW89" s="99">
        <v>0</v>
      </c>
      <c r="AX89" s="99">
        <v>0</v>
      </c>
      <c r="AY89" s="99">
        <v>0</v>
      </c>
      <c r="AZ89" s="99">
        <v>0</v>
      </c>
      <c r="BA89" s="99">
        <v>0</v>
      </c>
      <c r="BB89" s="99">
        <v>0</v>
      </c>
      <c r="BC89" s="99">
        <v>0</v>
      </c>
      <c r="BD89" s="99">
        <v>0</v>
      </c>
      <c r="BE89" s="99">
        <v>0</v>
      </c>
      <c r="BF89" s="99">
        <v>0</v>
      </c>
      <c r="BG89" s="99">
        <v>0</v>
      </c>
      <c r="BH89" s="99">
        <v>0</v>
      </c>
      <c r="BI89" s="99">
        <v>0</v>
      </c>
      <c r="BJ89" s="99">
        <v>0</v>
      </c>
      <c r="BK89" s="99">
        <v>0</v>
      </c>
      <c r="BL89" s="99">
        <v>0</v>
      </c>
      <c r="BM89" s="99">
        <v>0</v>
      </c>
      <c r="BN89" s="99">
        <v>0</v>
      </c>
      <c r="BO89" s="99">
        <v>0</v>
      </c>
      <c r="BP89" s="99">
        <v>0</v>
      </c>
      <c r="BQ89" s="99">
        <v>0</v>
      </c>
      <c r="BR89" s="99">
        <v>0</v>
      </c>
      <c r="BS89" s="99">
        <v>0</v>
      </c>
      <c r="BT89" s="99">
        <v>0</v>
      </c>
      <c r="BU89" s="99">
        <v>0</v>
      </c>
      <c r="BV89" s="99">
        <v>0</v>
      </c>
      <c r="BW89" s="99">
        <v>0</v>
      </c>
      <c r="BX89" s="99">
        <v>0</v>
      </c>
      <c r="BY89" s="99">
        <v>0</v>
      </c>
      <c r="BZ89" s="99">
        <v>0</v>
      </c>
      <c r="CA89" s="99">
        <v>0</v>
      </c>
      <c r="CB89" s="99">
        <v>0</v>
      </c>
      <c r="CC89" s="99">
        <v>0</v>
      </c>
      <c r="CD89" s="99">
        <v>0</v>
      </c>
      <c r="CE89" s="99">
        <v>0</v>
      </c>
      <c r="CF89" s="99">
        <v>0</v>
      </c>
      <c r="CG89" s="99">
        <v>0</v>
      </c>
      <c r="CH89" s="99">
        <v>0</v>
      </c>
      <c r="CI89" s="99">
        <v>0</v>
      </c>
      <c r="CJ89" s="99">
        <v>0</v>
      </c>
      <c r="CK89" s="99">
        <v>0</v>
      </c>
      <c r="CL89" s="99">
        <v>0</v>
      </c>
      <c r="CM89" s="99">
        <v>0</v>
      </c>
      <c r="CN89" s="99">
        <v>0</v>
      </c>
      <c r="CO89" s="99">
        <v>0</v>
      </c>
      <c r="CP89" s="99">
        <v>0</v>
      </c>
      <c r="CQ89" s="99">
        <v>0</v>
      </c>
      <c r="CR89" s="99">
        <v>0</v>
      </c>
      <c r="CS89" s="99">
        <v>0</v>
      </c>
      <c r="CT89" s="99">
        <v>0</v>
      </c>
      <c r="CU89" s="99">
        <v>0</v>
      </c>
      <c r="CV89" s="99">
        <v>0</v>
      </c>
      <c r="CW89" s="99">
        <v>0</v>
      </c>
      <c r="CX89" s="99">
        <v>0</v>
      </c>
      <c r="CY89" s="99">
        <v>0</v>
      </c>
      <c r="CZ89" s="99">
        <v>0</v>
      </c>
      <c r="DA89" s="99">
        <v>0</v>
      </c>
      <c r="DB89" s="99">
        <v>0</v>
      </c>
      <c r="DC89" s="99">
        <v>0</v>
      </c>
      <c r="DD89" s="99">
        <v>0</v>
      </c>
      <c r="DE89" s="99">
        <v>0</v>
      </c>
      <c r="DF89" s="99">
        <v>0</v>
      </c>
      <c r="DG89" s="99">
        <v>0</v>
      </c>
      <c r="DH89" s="99">
        <v>0</v>
      </c>
      <c r="DI89" s="99">
        <v>0</v>
      </c>
      <c r="DJ89" s="99">
        <v>0</v>
      </c>
      <c r="DK89" s="99">
        <v>0</v>
      </c>
      <c r="DL89" s="99">
        <v>0</v>
      </c>
      <c r="DM89" s="99">
        <v>0</v>
      </c>
      <c r="DN89" s="99">
        <v>0</v>
      </c>
      <c r="DO89" s="99">
        <v>0</v>
      </c>
      <c r="DP89" s="99">
        <v>0</v>
      </c>
      <c r="DQ89" s="99">
        <v>0</v>
      </c>
      <c r="DR89" s="99">
        <v>0</v>
      </c>
      <c r="DS89" s="106">
        <v>0</v>
      </c>
    </row>
    <row r="90" spans="1:123" x14ac:dyDescent="0.25">
      <c r="B90" s="103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3"/>
    </row>
    <row r="91" spans="1:123" x14ac:dyDescent="0.25">
      <c r="B91" s="103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3"/>
    </row>
    <row r="92" spans="1:123" x14ac:dyDescent="0.25">
      <c r="B92" s="88" t="s">
        <v>58</v>
      </c>
      <c r="C92" s="89">
        <v>234989.60332762654</v>
      </c>
      <c r="D92" s="89">
        <v>0</v>
      </c>
      <c r="E92" s="89">
        <v>0</v>
      </c>
      <c r="F92" s="89">
        <v>0</v>
      </c>
      <c r="G92" s="89">
        <v>13258.8125</v>
      </c>
      <c r="H92" s="89">
        <v>46715.137499999997</v>
      </c>
      <c r="I92" s="89">
        <v>27110.370192607017</v>
      </c>
      <c r="J92" s="89">
        <v>27484.806947723089</v>
      </c>
      <c r="K92" s="89">
        <v>27858.741963315533</v>
      </c>
      <c r="L92" s="89">
        <v>28232.169385756551</v>
      </c>
      <c r="M92" s="89">
        <v>31616.083293126045</v>
      </c>
      <c r="N92" s="89">
        <v>27692.827694414849</v>
      </c>
      <c r="O92" s="89">
        <v>14284.816528718697</v>
      </c>
      <c r="P92" s="89">
        <v>9436.0536644227504</v>
      </c>
      <c r="Q92" s="89">
        <v>8009.7928983766724</v>
      </c>
      <c r="R92" s="89">
        <v>6940.2329550600734</v>
      </c>
      <c r="S92" s="89">
        <v>7123.7724857381108</v>
      </c>
      <c r="T92" s="89">
        <v>7306.7550676073843</v>
      </c>
      <c r="U92" s="89">
        <v>7489.1742029318048</v>
      </c>
      <c r="V92" s="89">
        <v>7671.023318168347</v>
      </c>
      <c r="W92" s="89">
        <v>-12697.124236917354</v>
      </c>
      <c r="X92" s="89">
        <v>-12672.06519014572</v>
      </c>
      <c r="Y92" s="89">
        <v>-12647.596347828423</v>
      </c>
      <c r="Z92" s="89">
        <v>-12623.724595684082</v>
      </c>
      <c r="AA92" s="89">
        <v>-12600.456899764733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0</v>
      </c>
      <c r="AW92" s="89">
        <v>0</v>
      </c>
      <c r="AX92" s="89">
        <v>0</v>
      </c>
      <c r="AY92" s="89">
        <v>0</v>
      </c>
      <c r="AZ92" s="89">
        <v>0</v>
      </c>
      <c r="BA92" s="89">
        <v>0</v>
      </c>
      <c r="BB92" s="89">
        <v>0</v>
      </c>
      <c r="BC92" s="89">
        <v>0</v>
      </c>
      <c r="BD92" s="89">
        <v>0</v>
      </c>
      <c r="BE92" s="89">
        <v>0</v>
      </c>
      <c r="BF92" s="89">
        <v>0</v>
      </c>
      <c r="BG92" s="89">
        <v>0</v>
      </c>
      <c r="BH92" s="89">
        <v>0</v>
      </c>
      <c r="BI92" s="89">
        <v>0</v>
      </c>
      <c r="BJ92" s="89">
        <v>0</v>
      </c>
      <c r="BK92" s="89">
        <v>0</v>
      </c>
      <c r="BL92" s="89">
        <v>0</v>
      </c>
      <c r="BM92" s="89">
        <v>0</v>
      </c>
      <c r="BN92" s="89">
        <v>0</v>
      </c>
      <c r="BO92" s="89">
        <v>0</v>
      </c>
      <c r="BP92" s="89">
        <v>0</v>
      </c>
      <c r="BQ92" s="89">
        <v>0</v>
      </c>
      <c r="BR92" s="89">
        <v>0</v>
      </c>
      <c r="BS92" s="89">
        <v>0</v>
      </c>
      <c r="BT92" s="89">
        <v>0</v>
      </c>
      <c r="BU92" s="89">
        <v>0</v>
      </c>
      <c r="BV92" s="89">
        <v>0</v>
      </c>
      <c r="BW92" s="89">
        <v>0</v>
      </c>
      <c r="BX92" s="89">
        <v>0</v>
      </c>
      <c r="BY92" s="89">
        <v>0</v>
      </c>
      <c r="BZ92" s="89">
        <v>0</v>
      </c>
      <c r="CA92" s="89">
        <v>0</v>
      </c>
      <c r="CB92" s="89">
        <v>0</v>
      </c>
      <c r="CC92" s="89">
        <v>0</v>
      </c>
      <c r="CD92" s="89">
        <v>0</v>
      </c>
      <c r="CE92" s="89">
        <v>0</v>
      </c>
      <c r="CF92" s="89">
        <v>0</v>
      </c>
      <c r="CG92" s="89">
        <v>0</v>
      </c>
      <c r="CH92" s="89">
        <v>0</v>
      </c>
      <c r="CI92" s="89">
        <v>0</v>
      </c>
      <c r="CJ92" s="89">
        <v>0</v>
      </c>
      <c r="CK92" s="89">
        <v>0</v>
      </c>
      <c r="CL92" s="89">
        <v>0</v>
      </c>
      <c r="CM92" s="89">
        <v>0</v>
      </c>
      <c r="CN92" s="89">
        <v>0</v>
      </c>
      <c r="CO92" s="89">
        <v>0</v>
      </c>
      <c r="CP92" s="89">
        <v>0</v>
      </c>
      <c r="CQ92" s="89">
        <v>0</v>
      </c>
      <c r="CR92" s="89">
        <v>0</v>
      </c>
      <c r="CS92" s="89">
        <v>0</v>
      </c>
      <c r="CT92" s="89">
        <v>0</v>
      </c>
      <c r="CU92" s="89">
        <v>0</v>
      </c>
      <c r="CV92" s="89">
        <v>0</v>
      </c>
      <c r="CW92" s="89">
        <v>0</v>
      </c>
      <c r="CX92" s="89">
        <v>0</v>
      </c>
      <c r="CY92" s="89">
        <v>0</v>
      </c>
      <c r="CZ92" s="89">
        <v>0</v>
      </c>
      <c r="DA92" s="89">
        <v>0</v>
      </c>
      <c r="DB92" s="89">
        <v>0</v>
      </c>
      <c r="DC92" s="89">
        <v>0</v>
      </c>
      <c r="DD92" s="89">
        <v>0</v>
      </c>
      <c r="DE92" s="89">
        <v>0</v>
      </c>
      <c r="DF92" s="89">
        <v>0</v>
      </c>
      <c r="DG92" s="89">
        <v>0</v>
      </c>
      <c r="DH92" s="89">
        <v>0</v>
      </c>
      <c r="DI92" s="89">
        <v>0</v>
      </c>
      <c r="DJ92" s="89">
        <v>0</v>
      </c>
      <c r="DK92" s="89">
        <v>0</v>
      </c>
      <c r="DL92" s="89">
        <v>0</v>
      </c>
      <c r="DM92" s="89">
        <v>0</v>
      </c>
      <c r="DN92" s="89">
        <v>0</v>
      </c>
      <c r="DO92" s="89">
        <v>0</v>
      </c>
      <c r="DP92" s="89">
        <v>0</v>
      </c>
      <c r="DQ92" s="89">
        <v>0</v>
      </c>
      <c r="DR92" s="89">
        <v>0</v>
      </c>
      <c r="DS92" s="89">
        <v>0</v>
      </c>
    </row>
    <row r="93" spans="1:123" x14ac:dyDescent="0.25">
      <c r="B93" s="88" t="s">
        <v>59</v>
      </c>
      <c r="C93" s="89">
        <v>234989.60332762654</v>
      </c>
      <c r="D93" s="89">
        <v>0</v>
      </c>
      <c r="E93" s="89">
        <v>0</v>
      </c>
      <c r="F93" s="89">
        <v>0</v>
      </c>
      <c r="G93" s="89">
        <v>13258.8125</v>
      </c>
      <c r="H93" s="89">
        <v>59973.95</v>
      </c>
      <c r="I93" s="89">
        <v>87084.320192607018</v>
      </c>
      <c r="J93" s="89">
        <v>114569.12714033011</v>
      </c>
      <c r="K93" s="89">
        <v>142427.86910364564</v>
      </c>
      <c r="L93" s="89">
        <v>170660.03848940218</v>
      </c>
      <c r="M93" s="89">
        <v>202276.12178252824</v>
      </c>
      <c r="N93" s="89">
        <v>229968.94947694309</v>
      </c>
      <c r="O93" s="89">
        <v>244253.76600566178</v>
      </c>
      <c r="P93" s="89">
        <v>253689.81967008451</v>
      </c>
      <c r="Q93" s="89">
        <v>261699.61256846119</v>
      </c>
      <c r="R93" s="89">
        <v>268639.84552352125</v>
      </c>
      <c r="S93" s="89">
        <v>275763.61800925934</v>
      </c>
      <c r="T93" s="89">
        <v>283070.37307686673</v>
      </c>
      <c r="U93" s="89">
        <v>290559.54727979854</v>
      </c>
      <c r="V93" s="89">
        <v>298230.5705979669</v>
      </c>
      <c r="W93" s="89">
        <v>285533.44636104954</v>
      </c>
      <c r="X93" s="89">
        <v>272861.3811709038</v>
      </c>
      <c r="Y93" s="89">
        <v>260213.78482307537</v>
      </c>
      <c r="Z93" s="89">
        <v>247590.06022739128</v>
      </c>
      <c r="AA93" s="89">
        <v>234989.60332762654</v>
      </c>
      <c r="AB93" s="89">
        <v>234989.60332762654</v>
      </c>
      <c r="AC93" s="89">
        <v>234989.60332762654</v>
      </c>
      <c r="AD93" s="89">
        <v>234989.60332762654</v>
      </c>
      <c r="AE93" s="89">
        <v>234989.60332762654</v>
      </c>
      <c r="AF93" s="89">
        <v>234989.60332762654</v>
      </c>
      <c r="AG93" s="89">
        <v>234989.60332762654</v>
      </c>
      <c r="AH93" s="89">
        <v>234989.60332762654</v>
      </c>
      <c r="AI93" s="89">
        <v>234989.60332762654</v>
      </c>
      <c r="AJ93" s="89">
        <v>234989.60332762654</v>
      </c>
      <c r="AK93" s="89">
        <v>234989.60332762654</v>
      </c>
      <c r="AL93" s="89">
        <v>234989.60332762654</v>
      </c>
      <c r="AM93" s="89">
        <v>234989.60332762654</v>
      </c>
      <c r="AN93" s="89">
        <v>234989.60332762654</v>
      </c>
      <c r="AO93" s="89">
        <v>234989.60332762654</v>
      </c>
      <c r="AP93" s="89">
        <v>234989.60332762654</v>
      </c>
      <c r="AQ93" s="89">
        <v>234989.60332762654</v>
      </c>
      <c r="AR93" s="89">
        <v>234989.60332762654</v>
      </c>
      <c r="AS93" s="89">
        <v>234989.60332762654</v>
      </c>
      <c r="AT93" s="89">
        <v>234989.60332762654</v>
      </c>
      <c r="AU93" s="89">
        <v>234989.60332762654</v>
      </c>
      <c r="AV93" s="89">
        <v>234989.60332762654</v>
      </c>
      <c r="AW93" s="89">
        <v>234989.60332762654</v>
      </c>
      <c r="AX93" s="89">
        <v>234989.60332762654</v>
      </c>
      <c r="AY93" s="89">
        <v>234989.60332762654</v>
      </c>
      <c r="AZ93" s="89">
        <v>234989.60332762654</v>
      </c>
      <c r="BA93" s="89">
        <v>234989.60332762654</v>
      </c>
      <c r="BB93" s="89">
        <v>234989.60332762654</v>
      </c>
      <c r="BC93" s="89">
        <v>234989.60332762654</v>
      </c>
      <c r="BD93" s="89">
        <v>234989.60332762654</v>
      </c>
      <c r="BE93" s="89">
        <v>234989.60332762654</v>
      </c>
      <c r="BF93" s="89">
        <v>234989.60332762654</v>
      </c>
      <c r="BG93" s="89">
        <v>234989.60332762654</v>
      </c>
      <c r="BH93" s="89">
        <v>234989.60332762654</v>
      </c>
      <c r="BI93" s="89">
        <v>234989.60332762654</v>
      </c>
      <c r="BJ93" s="89">
        <v>234989.60332762654</v>
      </c>
      <c r="BK93" s="89">
        <v>234989.60332762654</v>
      </c>
      <c r="BL93" s="89">
        <v>234989.60332762654</v>
      </c>
      <c r="BM93" s="89">
        <v>234989.60332762654</v>
      </c>
      <c r="BN93" s="89">
        <v>234989.60332762654</v>
      </c>
      <c r="BO93" s="89">
        <v>234989.60332762654</v>
      </c>
      <c r="BP93" s="89">
        <v>234989.60332762654</v>
      </c>
      <c r="BQ93" s="89">
        <v>234989.60332762654</v>
      </c>
      <c r="BR93" s="89">
        <v>234989.60332762654</v>
      </c>
      <c r="BS93" s="89">
        <v>234989.60332762654</v>
      </c>
      <c r="BT93" s="89">
        <v>234989.60332762654</v>
      </c>
      <c r="BU93" s="89">
        <v>234989.60332762654</v>
      </c>
      <c r="BV93" s="89">
        <v>234989.60332762654</v>
      </c>
      <c r="BW93" s="89">
        <v>234989.60332762654</v>
      </c>
      <c r="BX93" s="89">
        <v>234989.60332762654</v>
      </c>
      <c r="BY93" s="89">
        <v>234989.60332762654</v>
      </c>
      <c r="BZ93" s="89">
        <v>234989.60332762654</v>
      </c>
      <c r="CA93" s="89">
        <v>234989.60332762654</v>
      </c>
      <c r="CB93" s="89">
        <v>234989.60332762654</v>
      </c>
      <c r="CC93" s="89">
        <v>234989.60332762654</v>
      </c>
      <c r="CD93" s="89">
        <v>234989.60332762654</v>
      </c>
      <c r="CE93" s="89">
        <v>234989.60332762654</v>
      </c>
      <c r="CF93" s="89">
        <v>234989.60332762654</v>
      </c>
      <c r="CG93" s="89">
        <v>234989.60332762654</v>
      </c>
      <c r="CH93" s="89">
        <v>234989.60332762654</v>
      </c>
      <c r="CI93" s="89">
        <v>234989.60332762654</v>
      </c>
      <c r="CJ93" s="89">
        <v>234989.60332762654</v>
      </c>
      <c r="CK93" s="89">
        <v>234989.60332762654</v>
      </c>
      <c r="CL93" s="89">
        <v>234989.60332762654</v>
      </c>
      <c r="CM93" s="89">
        <v>234989.60332762654</v>
      </c>
      <c r="CN93" s="89">
        <v>234989.60332762654</v>
      </c>
      <c r="CO93" s="89">
        <v>234989.60332762654</v>
      </c>
      <c r="CP93" s="89">
        <v>234989.60332762654</v>
      </c>
      <c r="CQ93" s="89">
        <v>234989.60332762654</v>
      </c>
      <c r="CR93" s="89">
        <v>234989.60332762654</v>
      </c>
      <c r="CS93" s="89">
        <v>234989.60332762654</v>
      </c>
      <c r="CT93" s="89">
        <v>234989.60332762654</v>
      </c>
      <c r="CU93" s="89">
        <v>234989.60332762654</v>
      </c>
      <c r="CV93" s="89">
        <v>234989.60332762654</v>
      </c>
      <c r="CW93" s="89">
        <v>234989.60332762654</v>
      </c>
      <c r="CX93" s="89">
        <v>234989.60332762654</v>
      </c>
      <c r="CY93" s="89">
        <v>234989.60332762654</v>
      </c>
      <c r="CZ93" s="89">
        <v>234989.60332762654</v>
      </c>
      <c r="DA93" s="89">
        <v>234989.60332762654</v>
      </c>
      <c r="DB93" s="89">
        <v>234989.60332762654</v>
      </c>
      <c r="DC93" s="89">
        <v>234989.60332762654</v>
      </c>
      <c r="DD93" s="89">
        <v>234989.60332762654</v>
      </c>
      <c r="DE93" s="89">
        <v>234989.60332762654</v>
      </c>
      <c r="DF93" s="89">
        <v>234989.60332762654</v>
      </c>
      <c r="DG93" s="89">
        <v>234989.60332762654</v>
      </c>
      <c r="DH93" s="89">
        <v>234989.60332762654</v>
      </c>
      <c r="DI93" s="89">
        <v>234989.60332762654</v>
      </c>
      <c r="DJ93" s="89">
        <v>234989.60332762654</v>
      </c>
      <c r="DK93" s="89">
        <v>234989.60332762654</v>
      </c>
      <c r="DL93" s="89">
        <v>234989.60332762654</v>
      </c>
      <c r="DM93" s="89">
        <v>234989.60332762654</v>
      </c>
      <c r="DN93" s="89">
        <v>234989.60332762654</v>
      </c>
      <c r="DO93" s="89">
        <v>234989.60332762654</v>
      </c>
      <c r="DP93" s="89">
        <v>234989.60332762654</v>
      </c>
      <c r="DQ93" s="89">
        <v>234989.60332762654</v>
      </c>
      <c r="DR93" s="89">
        <v>234989.60332762654</v>
      </c>
      <c r="DS93" s="90">
        <v>234989.60332762654</v>
      </c>
    </row>
    <row r="94" spans="1:123" x14ac:dyDescent="0.25">
      <c r="B94" s="103"/>
      <c r="C94" s="124">
        <v>0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3"/>
    </row>
    <row r="95" spans="1:123" x14ac:dyDescent="0.25">
      <c r="B95" s="94" t="s">
        <v>43</v>
      </c>
      <c r="C95" s="113">
        <v>157163.47832762668</v>
      </c>
      <c r="D95" s="113">
        <v>-458250</v>
      </c>
      <c r="E95" s="113">
        <v>-4544.3125000000009</v>
      </c>
      <c r="F95" s="113">
        <v>-4544.3125000000009</v>
      </c>
      <c r="G95" s="113">
        <v>13258.8125</v>
      </c>
      <c r="H95" s="113">
        <v>46715.137499999997</v>
      </c>
      <c r="I95" s="113">
        <v>45541.618000000002</v>
      </c>
      <c r="J95" s="113">
        <v>46131.085979535659</v>
      </c>
      <c r="K95" s="113">
        <v>46722.560917165916</v>
      </c>
      <c r="L95" s="113">
        <v>47316.066227401854</v>
      </c>
      <c r="M95" s="113">
        <v>50922.625597923878</v>
      </c>
      <c r="N95" s="113">
        <v>47224.612992768656</v>
      </c>
      <c r="O95" s="113">
        <v>34044.472655553298</v>
      </c>
      <c r="P95" s="113">
        <v>29426.23911273709</v>
      </c>
      <c r="Q95" s="113">
        <v>28233.197176921345</v>
      </c>
      <c r="R95" s="113">
        <v>27399.576950187766</v>
      </c>
      <c r="S95" s="113">
        <v>27821.808827475626</v>
      </c>
      <c r="T95" s="113">
        <v>28246.268499998507</v>
      </c>
      <c r="U95" s="113">
        <v>28672.981958700824</v>
      </c>
      <c r="V95" s="113">
        <v>29101.975497754669</v>
      </c>
      <c r="W95" s="113">
        <v>8983.8557180974767</v>
      </c>
      <c r="X95" s="113">
        <v>9261.8595310109486</v>
      </c>
      <c r="Y95" s="113">
        <v>9542.2241617417403</v>
      </c>
      <c r="Z95" s="113">
        <v>9824.9771531644001</v>
      </c>
      <c r="AA95" s="113">
        <v>10110.146369486982</v>
      </c>
      <c r="AB95" s="113">
        <v>0</v>
      </c>
      <c r="AC95" s="113">
        <v>0</v>
      </c>
      <c r="AD95" s="113">
        <v>0</v>
      </c>
      <c r="AE95" s="113">
        <v>0</v>
      </c>
      <c r="AF95" s="113">
        <v>0</v>
      </c>
      <c r="AG95" s="113">
        <v>0</v>
      </c>
      <c r="AH95" s="113">
        <v>0</v>
      </c>
      <c r="AI95" s="113">
        <v>0</v>
      </c>
      <c r="AJ95" s="113">
        <v>0</v>
      </c>
      <c r="AK95" s="113">
        <v>0</v>
      </c>
      <c r="AL95" s="113">
        <v>0</v>
      </c>
      <c r="AM95" s="113">
        <v>0</v>
      </c>
      <c r="AN95" s="113">
        <v>0</v>
      </c>
      <c r="AO95" s="113">
        <v>0</v>
      </c>
      <c r="AP95" s="113">
        <v>0</v>
      </c>
      <c r="AQ95" s="113">
        <v>0</v>
      </c>
      <c r="AR95" s="113">
        <v>0</v>
      </c>
      <c r="AS95" s="113">
        <v>0</v>
      </c>
      <c r="AT95" s="113">
        <v>0</v>
      </c>
      <c r="AU95" s="113">
        <v>0</v>
      </c>
      <c r="AV95" s="113">
        <v>0</v>
      </c>
      <c r="AW95" s="113">
        <v>0</v>
      </c>
      <c r="AX95" s="113">
        <v>0</v>
      </c>
      <c r="AY95" s="113">
        <v>0</v>
      </c>
      <c r="AZ95" s="113">
        <v>0</v>
      </c>
      <c r="BA95" s="113">
        <v>0</v>
      </c>
      <c r="BB95" s="113">
        <v>0</v>
      </c>
      <c r="BC95" s="113">
        <v>0</v>
      </c>
      <c r="BD95" s="113">
        <v>0</v>
      </c>
      <c r="BE95" s="113">
        <v>0</v>
      </c>
      <c r="BF95" s="113">
        <v>0</v>
      </c>
      <c r="BG95" s="113">
        <v>0</v>
      </c>
      <c r="BH95" s="113">
        <v>0</v>
      </c>
      <c r="BI95" s="113">
        <v>0</v>
      </c>
      <c r="BJ95" s="113">
        <v>0</v>
      </c>
      <c r="BK95" s="113">
        <v>0</v>
      </c>
      <c r="BL95" s="113">
        <v>0</v>
      </c>
      <c r="BM95" s="113">
        <v>0</v>
      </c>
      <c r="BN95" s="113">
        <v>0</v>
      </c>
      <c r="BO95" s="113">
        <v>0</v>
      </c>
      <c r="BP95" s="113">
        <v>0</v>
      </c>
      <c r="BQ95" s="113">
        <v>0</v>
      </c>
      <c r="BR95" s="113">
        <v>0</v>
      </c>
      <c r="BS95" s="113">
        <v>0</v>
      </c>
      <c r="BT95" s="113">
        <v>0</v>
      </c>
      <c r="BU95" s="113">
        <v>0</v>
      </c>
      <c r="BV95" s="113">
        <v>0</v>
      </c>
      <c r="BW95" s="113">
        <v>0</v>
      </c>
      <c r="BX95" s="113">
        <v>0</v>
      </c>
      <c r="BY95" s="113">
        <v>0</v>
      </c>
      <c r="BZ95" s="113">
        <v>0</v>
      </c>
      <c r="CA95" s="113">
        <v>0</v>
      </c>
      <c r="CB95" s="113">
        <v>0</v>
      </c>
      <c r="CC95" s="113">
        <v>0</v>
      </c>
      <c r="CD95" s="113">
        <v>0</v>
      </c>
      <c r="CE95" s="113">
        <v>0</v>
      </c>
      <c r="CF95" s="113">
        <v>0</v>
      </c>
      <c r="CG95" s="113">
        <v>0</v>
      </c>
      <c r="CH95" s="113">
        <v>0</v>
      </c>
      <c r="CI95" s="113">
        <v>0</v>
      </c>
      <c r="CJ95" s="113">
        <v>0</v>
      </c>
      <c r="CK95" s="113">
        <v>0</v>
      </c>
      <c r="CL95" s="113">
        <v>0</v>
      </c>
      <c r="CM95" s="113">
        <v>0</v>
      </c>
      <c r="CN95" s="113">
        <v>0</v>
      </c>
      <c r="CO95" s="113">
        <v>0</v>
      </c>
      <c r="CP95" s="113">
        <v>0</v>
      </c>
      <c r="CQ95" s="113">
        <v>0</v>
      </c>
      <c r="CR95" s="113">
        <v>0</v>
      </c>
      <c r="CS95" s="113">
        <v>0</v>
      </c>
      <c r="CT95" s="113">
        <v>0</v>
      </c>
      <c r="CU95" s="113">
        <v>0</v>
      </c>
      <c r="CV95" s="113">
        <v>0</v>
      </c>
      <c r="CW95" s="113">
        <v>0</v>
      </c>
      <c r="CX95" s="113">
        <v>0</v>
      </c>
      <c r="CY95" s="113">
        <v>0</v>
      </c>
      <c r="CZ95" s="113">
        <v>0</v>
      </c>
      <c r="DA95" s="113">
        <v>0</v>
      </c>
      <c r="DB95" s="113">
        <v>0</v>
      </c>
      <c r="DC95" s="113">
        <v>0</v>
      </c>
      <c r="DD95" s="113">
        <v>0</v>
      </c>
      <c r="DE95" s="113">
        <v>0</v>
      </c>
      <c r="DF95" s="113">
        <v>0</v>
      </c>
      <c r="DG95" s="113">
        <v>0</v>
      </c>
      <c r="DH95" s="113">
        <v>0</v>
      </c>
      <c r="DI95" s="113">
        <v>0</v>
      </c>
      <c r="DJ95" s="113">
        <v>0</v>
      </c>
      <c r="DK95" s="113">
        <v>0</v>
      </c>
      <c r="DL95" s="113">
        <v>0</v>
      </c>
      <c r="DM95" s="113">
        <v>0</v>
      </c>
      <c r="DN95" s="113">
        <v>0</v>
      </c>
      <c r="DO95" s="113">
        <v>0</v>
      </c>
      <c r="DP95" s="113">
        <v>0</v>
      </c>
      <c r="DQ95" s="113">
        <v>0</v>
      </c>
      <c r="DR95" s="113">
        <v>0</v>
      </c>
      <c r="DS95" s="114">
        <v>0</v>
      </c>
    </row>
    <row r="97" spans="2:123" x14ac:dyDescent="0.25">
      <c r="B97" s="88" t="s">
        <v>77</v>
      </c>
      <c r="C97" s="89">
        <v>77719.095175904687</v>
      </c>
      <c r="D97" s="89">
        <v>-458250</v>
      </c>
      <c r="E97" s="89">
        <v>-4486.2898183493498</v>
      </c>
      <c r="F97" s="89">
        <v>-4429.0079817849319</v>
      </c>
      <c r="G97" s="89">
        <v>12757.396100819455</v>
      </c>
      <c r="H97" s="89">
        <v>44374.572223059244</v>
      </c>
      <c r="I97" s="89">
        <v>42707.499166194437</v>
      </c>
      <c r="J97" s="89">
        <v>42707.927858710151</v>
      </c>
      <c r="K97" s="89">
        <v>42703.217441658497</v>
      </c>
      <c r="L97" s="89">
        <v>42693.496785697302</v>
      </c>
      <c r="M97" s="89">
        <v>45361.04185526268</v>
      </c>
      <c r="N97" s="89">
        <v>41529.794051493904</v>
      </c>
      <c r="O97" s="89">
        <v>29556.779948552707</v>
      </c>
      <c r="P97" s="89">
        <v>25221.122034014472</v>
      </c>
      <c r="Q97" s="89">
        <v>23889.59801530456</v>
      </c>
      <c r="R97" s="89">
        <v>22888.20713846742</v>
      </c>
      <c r="S97" s="89">
        <v>22944.17343991439</v>
      </c>
      <c r="T97" s="89">
        <v>22996.792937601542</v>
      </c>
      <c r="U97" s="89">
        <v>23046.139704719488</v>
      </c>
      <c r="V97" s="89">
        <v>23092.28647135173</v>
      </c>
      <c r="W97" s="89">
        <v>7037.6290433898457</v>
      </c>
      <c r="X97" s="89">
        <v>7162.7687432210423</v>
      </c>
      <c r="Y97" s="89">
        <v>7285.3679580947364</v>
      </c>
      <c r="Z97" s="89">
        <v>7405.4689077478906</v>
      </c>
      <c r="AA97" s="89">
        <v>7523.1131507634182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89">
        <v>0</v>
      </c>
      <c r="AX97" s="89">
        <v>0</v>
      </c>
      <c r="AY97" s="89">
        <v>0</v>
      </c>
      <c r="AZ97" s="89">
        <v>0</v>
      </c>
      <c r="BA97" s="89">
        <v>0</v>
      </c>
      <c r="BB97" s="89">
        <v>0</v>
      </c>
      <c r="BC97" s="89">
        <v>0</v>
      </c>
      <c r="BD97" s="89">
        <v>0</v>
      </c>
      <c r="BE97" s="89">
        <v>0</v>
      </c>
      <c r="BF97" s="89">
        <v>0</v>
      </c>
      <c r="BG97" s="89">
        <v>0</v>
      </c>
      <c r="BH97" s="89">
        <v>0</v>
      </c>
      <c r="BI97" s="89">
        <v>0</v>
      </c>
      <c r="BJ97" s="89">
        <v>0</v>
      </c>
      <c r="BK97" s="89">
        <v>0</v>
      </c>
      <c r="BL97" s="89">
        <v>0</v>
      </c>
      <c r="BM97" s="89">
        <v>0</v>
      </c>
      <c r="BN97" s="89">
        <v>0</v>
      </c>
      <c r="BO97" s="89">
        <v>0</v>
      </c>
      <c r="BP97" s="89">
        <v>0</v>
      </c>
      <c r="BQ97" s="89">
        <v>0</v>
      </c>
      <c r="BR97" s="89">
        <v>0</v>
      </c>
      <c r="BS97" s="89">
        <v>0</v>
      </c>
      <c r="BT97" s="89">
        <v>0</v>
      </c>
      <c r="BU97" s="89">
        <v>0</v>
      </c>
      <c r="BV97" s="89">
        <v>0</v>
      </c>
      <c r="BW97" s="89">
        <v>0</v>
      </c>
      <c r="BX97" s="89">
        <v>0</v>
      </c>
      <c r="BY97" s="89">
        <v>0</v>
      </c>
      <c r="BZ97" s="89">
        <v>0</v>
      </c>
      <c r="CA97" s="89">
        <v>0</v>
      </c>
      <c r="CB97" s="89">
        <v>0</v>
      </c>
      <c r="CC97" s="89">
        <v>0</v>
      </c>
      <c r="CD97" s="89">
        <v>0</v>
      </c>
      <c r="CE97" s="89">
        <v>0</v>
      </c>
      <c r="CF97" s="89">
        <v>0</v>
      </c>
      <c r="CG97" s="89">
        <v>0</v>
      </c>
      <c r="CH97" s="89">
        <v>0</v>
      </c>
      <c r="CI97" s="89">
        <v>0</v>
      </c>
      <c r="CJ97" s="89">
        <v>0</v>
      </c>
      <c r="CK97" s="89">
        <v>0</v>
      </c>
      <c r="CL97" s="89">
        <v>0</v>
      </c>
      <c r="CM97" s="89">
        <v>0</v>
      </c>
      <c r="CN97" s="89">
        <v>0</v>
      </c>
      <c r="CO97" s="89">
        <v>0</v>
      </c>
      <c r="CP97" s="89">
        <v>0</v>
      </c>
      <c r="CQ97" s="89">
        <v>0</v>
      </c>
      <c r="CR97" s="89">
        <v>0</v>
      </c>
      <c r="CS97" s="89">
        <v>0</v>
      </c>
      <c r="CT97" s="89">
        <v>0</v>
      </c>
      <c r="CU97" s="89">
        <v>0</v>
      </c>
      <c r="CV97" s="89">
        <v>0</v>
      </c>
      <c r="CW97" s="89">
        <v>0</v>
      </c>
      <c r="CX97" s="89">
        <v>0</v>
      </c>
      <c r="CY97" s="89">
        <v>0</v>
      </c>
      <c r="CZ97" s="89">
        <v>0</v>
      </c>
      <c r="DA97" s="89">
        <v>0</v>
      </c>
      <c r="DB97" s="89">
        <v>0</v>
      </c>
      <c r="DC97" s="89">
        <v>0</v>
      </c>
      <c r="DD97" s="89">
        <v>0</v>
      </c>
      <c r="DE97" s="89">
        <v>0</v>
      </c>
      <c r="DF97" s="89">
        <v>0</v>
      </c>
      <c r="DG97" s="89">
        <v>0</v>
      </c>
      <c r="DH97" s="89">
        <v>0</v>
      </c>
      <c r="DI97" s="89">
        <v>0</v>
      </c>
      <c r="DJ97" s="89">
        <v>0</v>
      </c>
      <c r="DK97" s="89">
        <v>0</v>
      </c>
      <c r="DL97" s="89">
        <v>0</v>
      </c>
      <c r="DM97" s="89">
        <v>0</v>
      </c>
      <c r="DN97" s="89">
        <v>0</v>
      </c>
      <c r="DO97" s="89">
        <v>0</v>
      </c>
      <c r="DP97" s="89">
        <v>0</v>
      </c>
      <c r="DQ97" s="89">
        <v>0</v>
      </c>
      <c r="DR97" s="89">
        <v>0</v>
      </c>
      <c r="DS97" s="90">
        <v>0</v>
      </c>
    </row>
    <row r="98" spans="2:123" x14ac:dyDescent="0.25">
      <c r="B98" s="88" t="s">
        <v>63</v>
      </c>
      <c r="C98" s="91">
        <v>0.33933828698082635</v>
      </c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3"/>
    </row>
    <row r="99" spans="2:123" x14ac:dyDescent="0.25">
      <c r="B99" s="88" t="s">
        <v>78</v>
      </c>
      <c r="C99" s="91">
        <v>0.33629464786401214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3"/>
    </row>
    <row r="100" spans="2:123" x14ac:dyDescent="0.25">
      <c r="B100" s="94" t="s">
        <v>64</v>
      </c>
      <c r="C100" s="95">
        <v>2.0194180081255055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7"/>
    </row>
  </sheetData>
  <conditionalFormatting sqref="D93:DS93">
    <cfRule type="cellIs" dxfId="1" priority="2" operator="lessThan">
      <formula>0</formula>
    </cfRule>
  </conditionalFormatting>
  <conditionalFormatting sqref="C9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showGridLines="0" zoomScale="90" zoomScaleNormal="90" workbookViewId="0">
      <selection activeCell="E16" sqref="E16"/>
    </sheetView>
  </sheetViews>
  <sheetFormatPr defaultRowHeight="15" x14ac:dyDescent="0.25"/>
  <cols>
    <col min="1" max="1" width="4" customWidth="1"/>
    <col min="2" max="2" width="31.140625" customWidth="1"/>
    <col min="3" max="3" width="10.7109375" customWidth="1"/>
    <col min="4" max="4" width="6.7109375" customWidth="1"/>
    <col min="5" max="5" width="37.28515625" customWidth="1"/>
    <col min="6" max="6" width="10.85546875" customWidth="1"/>
  </cols>
  <sheetData>
    <row r="1" spans="2:6" ht="33.75" x14ac:dyDescent="0.5">
      <c r="B1" s="28" t="s">
        <v>0</v>
      </c>
    </row>
    <row r="3" spans="2:6" x14ac:dyDescent="0.25">
      <c r="B3" s="86" t="s">
        <v>67</v>
      </c>
      <c r="C3" s="87"/>
      <c r="E3" s="86" t="s">
        <v>86</v>
      </c>
      <c r="F3" s="119"/>
    </row>
    <row r="4" spans="2:6" x14ac:dyDescent="0.25">
      <c r="B4" t="s">
        <v>65</v>
      </c>
      <c r="C4" s="4">
        <v>42826</v>
      </c>
      <c r="E4" t="s">
        <v>87</v>
      </c>
      <c r="F4" s="7">
        <v>5075</v>
      </c>
    </row>
    <row r="5" spans="2:6" x14ac:dyDescent="0.25">
      <c r="B5" s="2" t="s">
        <v>18</v>
      </c>
      <c r="C5" s="115">
        <v>42917</v>
      </c>
      <c r="E5" s="2" t="s">
        <v>88</v>
      </c>
      <c r="F5" s="8">
        <v>105</v>
      </c>
    </row>
    <row r="6" spans="2:6" x14ac:dyDescent="0.25">
      <c r="B6" t="s">
        <v>20</v>
      </c>
      <c r="C6" s="4">
        <v>43525</v>
      </c>
      <c r="E6" t="s">
        <v>89</v>
      </c>
      <c r="F6" s="7">
        <v>750</v>
      </c>
    </row>
    <row r="7" spans="2:6" x14ac:dyDescent="0.25">
      <c r="B7" s="10" t="s">
        <v>66</v>
      </c>
      <c r="C7" s="10">
        <v>24</v>
      </c>
      <c r="E7" s="10" t="s">
        <v>90</v>
      </c>
      <c r="F7" s="11">
        <v>50</v>
      </c>
    </row>
    <row r="9" spans="2:6" x14ac:dyDescent="0.25">
      <c r="B9" s="86" t="s">
        <v>68</v>
      </c>
      <c r="C9" s="119" t="s">
        <v>71</v>
      </c>
      <c r="E9" s="86" t="s">
        <v>44</v>
      </c>
      <c r="F9" s="119" t="s">
        <v>71</v>
      </c>
    </row>
    <row r="10" spans="2:6" x14ac:dyDescent="0.25">
      <c r="B10" t="s">
        <v>72</v>
      </c>
      <c r="C10" s="7">
        <v>458250</v>
      </c>
      <c r="E10" t="s">
        <v>60</v>
      </c>
      <c r="F10" s="7">
        <v>77826.125</v>
      </c>
    </row>
    <row r="11" spans="2:6" x14ac:dyDescent="0.25">
      <c r="B11" s="2" t="s">
        <v>69</v>
      </c>
      <c r="C11" s="8">
        <v>731933.75</v>
      </c>
      <c r="E11" s="121" t="s">
        <v>92</v>
      </c>
      <c r="F11" s="120">
        <v>68737.5</v>
      </c>
    </row>
    <row r="12" spans="2:6" x14ac:dyDescent="0.25">
      <c r="B12" t="s">
        <v>73</v>
      </c>
      <c r="C12" s="7">
        <v>273683.75</v>
      </c>
      <c r="E12" s="122" t="s">
        <v>93</v>
      </c>
      <c r="F12" s="77">
        <v>9088.625</v>
      </c>
    </row>
    <row r="13" spans="2:6" x14ac:dyDescent="0.25">
      <c r="B13" s="116" t="s">
        <v>70</v>
      </c>
      <c r="C13" s="117">
        <v>0.3739187460613751</v>
      </c>
      <c r="E13" s="123" t="s">
        <v>52</v>
      </c>
      <c r="F13" s="11">
        <v>389512.5</v>
      </c>
    </row>
    <row r="14" spans="2:6" x14ac:dyDescent="0.25">
      <c r="B14" t="s">
        <v>91</v>
      </c>
      <c r="C14" s="7">
        <v>10979.006250000002</v>
      </c>
    </row>
    <row r="15" spans="2:6" x14ac:dyDescent="0.25">
      <c r="B15" s="2" t="s">
        <v>35</v>
      </c>
      <c r="C15" s="8">
        <v>1050</v>
      </c>
      <c r="E15" s="86" t="s">
        <v>26</v>
      </c>
      <c r="F15" s="86"/>
    </row>
    <row r="16" spans="2:6" x14ac:dyDescent="0.25">
      <c r="B16" s="12" t="s">
        <v>74</v>
      </c>
      <c r="C16" s="13">
        <v>65200.395840466706</v>
      </c>
      <c r="E16" t="str">
        <f>CONCATENATE("DCF (@",Вводные!D36*100,"%), тыс. руб.")</f>
        <v>DCF (@15,52%), тыс. руб.</v>
      </c>
      <c r="F16" s="7">
        <v>77719.095175904687</v>
      </c>
    </row>
    <row r="17" spans="2:6" x14ac:dyDescent="0.25">
      <c r="B17" s="2" t="s">
        <v>41</v>
      </c>
      <c r="C17" s="8">
        <v>39290.869581906671</v>
      </c>
      <c r="D17" s="7"/>
      <c r="E17" s="2" t="s">
        <v>63</v>
      </c>
      <c r="F17" s="150">
        <v>0.33933828698082635</v>
      </c>
    </row>
    <row r="18" spans="2:6" x14ac:dyDescent="0.25">
      <c r="B18" s="14" t="s">
        <v>75</v>
      </c>
      <c r="C18" s="15">
        <v>157163.47832762662</v>
      </c>
      <c r="E18" t="s">
        <v>78</v>
      </c>
      <c r="F18" s="151">
        <v>0.33629464786401214</v>
      </c>
    </row>
    <row r="19" spans="2:6" x14ac:dyDescent="0.25">
      <c r="B19" s="139" t="s">
        <v>76</v>
      </c>
      <c r="C19" s="140">
        <v>0.21472363902829542</v>
      </c>
      <c r="E19" s="118" t="s">
        <v>79</v>
      </c>
      <c r="F19" s="152">
        <v>2.0194180081255055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RowHeight="15" x14ac:dyDescent="0.25"/>
  <cols>
    <col min="1" max="1" width="17.28515625" customWidth="1"/>
  </cols>
  <sheetData>
    <row r="1" spans="1:15" x14ac:dyDescent="0.25">
      <c r="A1" s="1" t="s">
        <v>81</v>
      </c>
    </row>
    <row r="2" spans="1:15" x14ac:dyDescent="0.25">
      <c r="A2" t="str">
        <f>Вводные!C9</f>
        <v>Студия</v>
      </c>
      <c r="B2" s="7">
        <f>Вводные!Q9</f>
        <v>81322.5</v>
      </c>
      <c r="C2" s="16">
        <f>B2/Вводные!$Q$18</f>
        <v>0.11110636720878085</v>
      </c>
    </row>
    <row r="3" spans="1:15" x14ac:dyDescent="0.25">
      <c r="A3" t="str">
        <f>Вводные!C10</f>
        <v>1-комн.квартиры</v>
      </c>
      <c r="B3" s="7">
        <f>Вводные!Q10</f>
        <v>210240</v>
      </c>
      <c r="C3" s="16">
        <f>B3/Вводные!$Q$18</f>
        <v>0.28723911146329845</v>
      </c>
    </row>
    <row r="4" spans="1:15" x14ac:dyDescent="0.25">
      <c r="A4" t="str">
        <f>Вводные!C11</f>
        <v>2-комн.квартиры</v>
      </c>
      <c r="B4" s="7">
        <f>Вводные!Q11</f>
        <v>283800</v>
      </c>
      <c r="C4" s="16">
        <f>B4/Вводные!$Q$18</f>
        <v>0.38774001062254609</v>
      </c>
    </row>
    <row r="5" spans="1:15" x14ac:dyDescent="0.25">
      <c r="A5" t="str">
        <f>Вводные!C12</f>
        <v>3-комн.квартиры</v>
      </c>
      <c r="B5" s="7">
        <f>Вводные!Q12</f>
        <v>92565</v>
      </c>
      <c r="C5" s="16">
        <f>B5/Вводные!$Q$18</f>
        <v>0.12646636392979557</v>
      </c>
    </row>
    <row r="6" spans="1:15" x14ac:dyDescent="0.25">
      <c r="A6" t="str">
        <f>Вводные!C14</f>
        <v>Парковка, м-места</v>
      </c>
      <c r="B6" s="7">
        <f>Вводные!Q14</f>
        <v>13062.5</v>
      </c>
      <c r="C6" s="16">
        <f>B6/Вводные!$Q$18</f>
        <v>1.7846560566444708E-2</v>
      </c>
    </row>
    <row r="7" spans="1:15" x14ac:dyDescent="0.25">
      <c r="A7" t="str">
        <f>Вводные!C15</f>
        <v>Кладовка</v>
      </c>
      <c r="B7" s="7">
        <f>Вводные!Q15</f>
        <v>16981.25</v>
      </c>
      <c r="C7" s="16">
        <f>B7/Вводные!$Q$18</f>
        <v>2.3200528736378123E-2</v>
      </c>
    </row>
    <row r="8" spans="1:15" x14ac:dyDescent="0.25">
      <c r="A8" t="str">
        <f>Вводные!C16</f>
        <v xml:space="preserve">Другие </v>
      </c>
      <c r="B8" s="7">
        <f>Вводные!Q16</f>
        <v>33962.5</v>
      </c>
      <c r="C8" s="16">
        <f>B8/Вводные!$Q$18</f>
        <v>4.6401057472756246E-2</v>
      </c>
    </row>
    <row r="10" spans="1:15" x14ac:dyDescent="0.25">
      <c r="A10" s="1">
        <f>COUNTIFS(B15:O15,"&lt;&gt;"&amp;0)</f>
        <v>3</v>
      </c>
      <c r="B10" s="1">
        <f>Расчет!D1</f>
        <v>2017</v>
      </c>
      <c r="C10" s="1">
        <f>B10+1</f>
        <v>2018</v>
      </c>
      <c r="D10" s="1">
        <f t="shared" ref="D10:O10" si="0">C10+1</f>
        <v>2019</v>
      </c>
      <c r="E10" s="1">
        <f t="shared" si="0"/>
        <v>2020</v>
      </c>
      <c r="F10" s="1">
        <f t="shared" si="0"/>
        <v>2021</v>
      </c>
      <c r="G10" s="1">
        <f t="shared" si="0"/>
        <v>2022</v>
      </c>
      <c r="H10" s="1">
        <f t="shared" si="0"/>
        <v>2023</v>
      </c>
      <c r="I10" s="1">
        <f t="shared" si="0"/>
        <v>2024</v>
      </c>
      <c r="J10" s="1">
        <f t="shared" si="0"/>
        <v>2025</v>
      </c>
      <c r="K10" s="1">
        <f t="shared" si="0"/>
        <v>2026</v>
      </c>
      <c r="L10" s="1">
        <f t="shared" si="0"/>
        <v>2027</v>
      </c>
      <c r="M10" s="1">
        <f t="shared" si="0"/>
        <v>2028</v>
      </c>
      <c r="N10" s="1">
        <f t="shared" si="0"/>
        <v>2029</v>
      </c>
      <c r="O10" s="1">
        <f t="shared" si="0"/>
        <v>2030</v>
      </c>
    </row>
    <row r="11" spans="1:15" x14ac:dyDescent="0.25">
      <c r="B11" s="1">
        <f>IF(B15=0,,B10)</f>
        <v>2017</v>
      </c>
      <c r="C11" s="1">
        <f t="shared" ref="C11:O11" si="1">IF(C15=0,,C10)</f>
        <v>2018</v>
      </c>
      <c r="D11" s="1">
        <f t="shared" si="1"/>
        <v>2019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</row>
    <row r="12" spans="1:15" x14ac:dyDescent="0.25">
      <c r="A12" t="s">
        <v>82</v>
      </c>
      <c r="B12" s="7">
        <f>-SUMIF(Расчет!$D$1:$DS$1,"="&amp;'для диаграмм'!B10,Расчет!$D4:$DS4)/1000</f>
        <v>-458.25</v>
      </c>
      <c r="C12" s="7">
        <f>-SUMIF(Расчет!$D$1:$DS$1,"="&amp;'для диаграмм'!C10,Расчет!$D4:$DS4)/1000</f>
        <v>0</v>
      </c>
      <c r="D12" s="7">
        <f>-SUMIF(Расчет!$D$1:$DS$1,"="&amp;'для диаграмм'!D10,Расчет!$D4:$DS4)/1000</f>
        <v>0</v>
      </c>
      <c r="E12" s="7">
        <f>-SUMIF(Расчет!$D$1:$DS$1,"="&amp;'для диаграмм'!E10,Расчет!$D4:$DS4)/1000</f>
        <v>0</v>
      </c>
      <c r="F12" s="7">
        <f>-SUMIF(Расчет!$D$1:$DS$1,"="&amp;'для диаграмм'!F10,Расчет!$D4:$DS4)/1000</f>
        <v>0</v>
      </c>
      <c r="G12" s="7">
        <f>-SUMIF(Расчет!$D$1:$DS$1,"="&amp;'для диаграмм'!G10,Расчет!$D4:$DS4)/1000</f>
        <v>0</v>
      </c>
      <c r="H12" s="7">
        <f>-SUMIF(Расчет!$D$1:$DS$1,"="&amp;'для диаграмм'!H10,Расчет!$D4:$DS4)/1000</f>
        <v>0</v>
      </c>
      <c r="I12" s="7">
        <f>-SUMIF(Расчет!$D$1:$DS$1,"="&amp;'для диаграмм'!I10,Расчет!$D4:$DS4)/1000</f>
        <v>0</v>
      </c>
      <c r="J12" s="7">
        <f>-SUMIF(Расчет!$D$1:$DS$1,"="&amp;'для диаграмм'!J10,Расчет!$D4:$DS4)/1000</f>
        <v>0</v>
      </c>
      <c r="K12" s="7">
        <f>-SUMIF(Расчет!$D$1:$DS$1,"="&amp;'для диаграмм'!K10,Расчет!$D4:$DS4)/1000</f>
        <v>0</v>
      </c>
      <c r="L12" s="7">
        <f>-SUMIF(Расчет!$D$1:$DS$1,"="&amp;'для диаграмм'!L10,Расчет!$D4:$DS4)/1000</f>
        <v>0</v>
      </c>
      <c r="M12" s="7">
        <f>-SUMIF(Расчет!$D$1:$DS$1,"="&amp;'для диаграмм'!M10,Расчет!$D4:$DS4)/1000</f>
        <v>0</v>
      </c>
      <c r="N12" s="7">
        <f>-SUMIF(Расчет!$D$1:$DS$1,"="&amp;'для диаграмм'!N10,Расчет!$D4:$DS4)/1000</f>
        <v>0</v>
      </c>
      <c r="O12" s="7">
        <f>-SUMIF(Расчет!$D$1:$DS$1,"="&amp;'для диаграмм'!O10,Расчет!$D4:$DS4)/1000</f>
        <v>0</v>
      </c>
    </row>
    <row r="13" spans="1:15" x14ac:dyDescent="0.25">
      <c r="A13" t="s">
        <v>83</v>
      </c>
      <c r="B13" s="7">
        <f>SUMIF(Расчет!$D$1:$DS$1,"="&amp;'для диаграмм'!B$10,Расчет!$D47:$DS47)/1000</f>
        <v>289.20375000000001</v>
      </c>
      <c r="C13" s="7">
        <f>SUMIF(Расчет!$D$1:$DS$1,"="&amp;'для диаграмм'!C$10,Расчет!$D47:$DS47)/1000</f>
        <v>408.74599999999998</v>
      </c>
      <c r="D13" s="7">
        <f>SUMIF(Расчет!$D$1:$DS$1,"="&amp;'для диаграмм'!D$10,Расчет!$D47:$DS47)/1000</f>
        <v>33.984000000000002</v>
      </c>
      <c r="E13" s="7">
        <f>SUMIF(Расчет!$D$1:$DS$1,"="&amp;'для диаграмм'!E$10,Расчет!$D47:$DS47)/1000</f>
        <v>0</v>
      </c>
      <c r="F13" s="7">
        <f>SUMIF(Расчет!$D$1:$DS$1,"="&amp;'для диаграмм'!F$10,Расчет!$D47:$DS47)/1000</f>
        <v>0</v>
      </c>
      <c r="G13" s="7">
        <f>SUMIF(Расчет!$D$1:$DS$1,"="&amp;'для диаграмм'!G$10,Расчет!$D47:$DS47)/1000</f>
        <v>0</v>
      </c>
      <c r="H13" s="7">
        <f>SUMIF(Расчет!$D$1:$DS$1,"="&amp;'для диаграмм'!H$10,Расчет!$D47:$DS47)/1000</f>
        <v>0</v>
      </c>
      <c r="I13" s="7">
        <f>SUMIF(Расчет!$D$1:$DS$1,"="&amp;'для диаграмм'!I$10,Расчет!$D47:$DS47)/1000</f>
        <v>0</v>
      </c>
      <c r="J13" s="7">
        <f>SUMIF(Расчет!$D$1:$DS$1,"="&amp;'для диаграмм'!J$10,Расчет!$D47:$DS47)/1000</f>
        <v>0</v>
      </c>
      <c r="K13" s="7">
        <f>SUMIF(Расчет!$D$1:$DS$1,"="&amp;'для диаграмм'!K$10,Расчет!$D47:$DS47)/1000</f>
        <v>0</v>
      </c>
      <c r="L13" s="7">
        <f>SUMIF(Расчет!$D$1:$DS$1,"="&amp;'для диаграмм'!L$10,Расчет!$D47:$DS47)/1000</f>
        <v>0</v>
      </c>
      <c r="M13" s="7">
        <f>SUMIF(Расчет!$D$1:$DS$1,"="&amp;'для диаграмм'!M$10,Расчет!$D47:$DS47)/1000</f>
        <v>0</v>
      </c>
      <c r="N13" s="7">
        <f>SUMIF(Расчет!$D$1:$DS$1,"="&amp;'для диаграмм'!N$10,Расчет!$D47:$DS47)/1000</f>
        <v>0</v>
      </c>
      <c r="O13" s="7">
        <f>SUMIF(Расчет!$D$1:$DS$1,"="&amp;'для диаграмм'!O$10,Расчет!$D47:$DS47)/1000</f>
        <v>0</v>
      </c>
    </row>
    <row r="14" spans="1:15" x14ac:dyDescent="0.25">
      <c r="A14" t="s">
        <v>25</v>
      </c>
      <c r="B14" s="7">
        <f>-(SUMIF(Расчет!$D$1:$DS$1,"="&amp;'для диаграмм'!B$10,Расчет!$D71:$DS71)+SUMIF(Расчет!$D$1:$DS$1,"="&amp;'для диаграмм'!B$10,Расчет!$D79:$DS79)+SUMIF(Расчет!$D$1:$DS$1,"="&amp;'для диаграмм'!B$10,Расчет!$D75:$DS75))/1000</f>
        <v>-52.607093875896567</v>
      </c>
      <c r="C14" s="7">
        <f>-(SUMIF(Расчет!$D$1:$DS$1,"="&amp;'для диаграмм'!C$10,Расчет!$D71:$DS71)+SUMIF(Расчет!$D$1:$DS$1,"="&amp;'для диаграмм'!C$10,Расчет!$D79:$DS79)+SUMIF(Расчет!$D$1:$DS$1,"="&amp;'для диаграмм'!C$10,Расчет!$D75:$DS75))/1000</f>
        <v>-59.406525480869924</v>
      </c>
      <c r="D14" s="7">
        <f>-(SUMIF(Расчет!$D$1:$DS$1,"="&amp;'для диаграмм'!D$10,Расчет!$D71:$DS71)+SUMIF(Расчет!$D$1:$DS$1,"="&amp;'для диаграмм'!D$10,Расчет!$D79:$DS79)+SUMIF(Расчет!$D$1:$DS$1,"="&amp;'для диаграмм'!D$10,Расчет!$D75:$DS75))/1000</f>
        <v>-4.5066523156068792</v>
      </c>
      <c r="E14" s="7">
        <f>-(SUMIF(Расчет!$D$1:$DS$1,"="&amp;'для диаграмм'!E$10,Расчет!$D71:$DS71)+SUMIF(Расчет!$D$1:$DS$1,"="&amp;'для диаграмм'!E$10,Расчет!$D79:$DS79)+SUMIF(Расчет!$D$1:$DS$1,"="&amp;'для диаграмм'!E$10,Расчет!$D75:$DS75))/1000</f>
        <v>0</v>
      </c>
      <c r="F14" s="7">
        <f>-(SUMIF(Расчет!$D$1:$DS$1,"="&amp;'для диаграмм'!F$10,Расчет!$D71:$DS71)+SUMIF(Расчет!$D$1:$DS$1,"="&amp;'для диаграмм'!F$10,Расчет!$D79:$DS79)+SUMIF(Расчет!$D$1:$DS$1,"="&amp;'для диаграмм'!F$10,Расчет!$D75:$DS75))/1000</f>
        <v>0</v>
      </c>
      <c r="G14" s="7">
        <f>-(SUMIF(Расчет!$D$1:$DS$1,"="&amp;'для диаграмм'!G$10,Расчет!$D71:$DS71)+SUMIF(Расчет!$D$1:$DS$1,"="&amp;'для диаграмм'!G$10,Расчет!$D79:$DS79)+SUMIF(Расчет!$D$1:$DS$1,"="&amp;'для диаграмм'!G$10,Расчет!$D75:$DS75))/1000</f>
        <v>0</v>
      </c>
      <c r="H14" s="7">
        <f>-(SUMIF(Расчет!$D$1:$DS$1,"="&amp;'для диаграмм'!H$10,Расчет!$D71:$DS71)+SUMIF(Расчет!$D$1:$DS$1,"="&amp;'для диаграмм'!H$10,Расчет!$D79:$DS79)+SUMIF(Расчет!$D$1:$DS$1,"="&amp;'для диаграмм'!H$10,Расчет!$D75:$DS75))/1000</f>
        <v>0</v>
      </c>
      <c r="I14" s="7">
        <f>-(SUMIF(Расчет!$D$1:$DS$1,"="&amp;'для диаграмм'!I$10,Расчет!$D71:$DS71)+SUMIF(Расчет!$D$1:$DS$1,"="&amp;'для диаграмм'!I$10,Расчет!$D79:$DS79)+SUMIF(Расчет!$D$1:$DS$1,"="&amp;'для диаграмм'!I$10,Расчет!$D75:$DS75))/1000</f>
        <v>0</v>
      </c>
      <c r="J14" s="7">
        <f>-(SUMIF(Расчет!$D$1:$DS$1,"="&amp;'для диаграмм'!J$10,Расчет!$D71:$DS71)+SUMIF(Расчет!$D$1:$DS$1,"="&amp;'для диаграмм'!J$10,Расчет!$D79:$DS79)+SUMIF(Расчет!$D$1:$DS$1,"="&amp;'для диаграмм'!J$10,Расчет!$D75:$DS75))/1000</f>
        <v>0</v>
      </c>
      <c r="K14" s="7">
        <f>-(SUMIF(Расчет!$D$1:$DS$1,"="&amp;'для диаграмм'!K$10,Расчет!$D71:$DS71)+SUMIF(Расчет!$D$1:$DS$1,"="&amp;'для диаграмм'!K$10,Расчет!$D79:$DS79)+SUMIF(Расчет!$D$1:$DS$1,"="&amp;'для диаграмм'!K$10,Расчет!$D75:$DS75))/1000</f>
        <v>0</v>
      </c>
      <c r="L14" s="7">
        <f>-(SUMIF(Расчет!$D$1:$DS$1,"="&amp;'для диаграмм'!L$10,Расчет!$D71:$DS71)+SUMIF(Расчет!$D$1:$DS$1,"="&amp;'для диаграмм'!L$10,Расчет!$D79:$DS79)+SUMIF(Расчет!$D$1:$DS$1,"="&amp;'для диаграмм'!L$10,Расчет!$D75:$DS75))/1000</f>
        <v>0</v>
      </c>
      <c r="M14" s="7">
        <f>-(SUMIF(Расчет!$D$1:$DS$1,"="&amp;'для диаграмм'!M$10,Расчет!$D71:$DS71)+SUMIF(Расчет!$D$1:$DS$1,"="&amp;'для диаграмм'!M$10,Расчет!$D79:$DS79)+SUMIF(Расчет!$D$1:$DS$1,"="&amp;'для диаграмм'!M$10,Расчет!$D75:$DS75))/1000</f>
        <v>0</v>
      </c>
      <c r="N14" s="7">
        <f>-(SUMIF(Расчет!$D$1:$DS$1,"="&amp;'для диаграмм'!N$10,Расчет!$D71:$DS71)+SUMIF(Расчет!$D$1:$DS$1,"="&amp;'для диаграмм'!N$10,Расчет!$D79:$DS79)+SUMIF(Расчет!$D$1:$DS$1,"="&amp;'для диаграмм'!N$10,Расчет!$D75:$DS75))/1000</f>
        <v>0</v>
      </c>
      <c r="O14" s="7">
        <f>-(SUMIF(Расчет!$D$1:$DS$1,"="&amp;'для диаграмм'!O$10,Расчет!$D71:$DS71)+SUMIF(Расчет!$D$1:$DS$1,"="&amp;'для диаграмм'!O$10,Расчет!$D79:$DS79)+SUMIF(Расчет!$D$1:$DS$1,"="&amp;'для диаграмм'!O$10,Расчет!$D75:$DS75))/1000</f>
        <v>0</v>
      </c>
    </row>
    <row r="15" spans="1:15" x14ac:dyDescent="0.25">
      <c r="A15" t="s">
        <v>84</v>
      </c>
      <c r="B15" s="7">
        <f>ROUND(SUMIF(Расчет!$D$1:$DS$1,"="&amp;'для диаграмм'!B$10,Расчет!$D95:$DS95),0)/1000</f>
        <v>-221.65299999999999</v>
      </c>
      <c r="C15" s="7">
        <f>ROUND(SUMIF(Расчет!$D$1:$DS$1,"="&amp;'для диаграмм'!C$10,Расчет!$D95:$DS95),0)/1000</f>
        <v>349.339</v>
      </c>
      <c r="D15" s="7">
        <f>ROUND(SUMIF(Расчет!$D$1:$DS$1,"="&amp;'для диаграмм'!D$10,Расчет!$D95:$DS95),0)/1000</f>
        <v>29.477</v>
      </c>
      <c r="E15" s="7">
        <f>ROUND(SUMIF(Расчет!$D$1:$DS$1,"="&amp;'для диаграмм'!E$10,Расчет!$D95:$DS95),0)/1000</f>
        <v>0</v>
      </c>
      <c r="F15" s="7">
        <f>ROUND(SUMIF(Расчет!$D$1:$DS$1,"="&amp;'для диаграмм'!F$10,Расчет!$D95:$DS95),0)/1000</f>
        <v>0</v>
      </c>
      <c r="G15" s="7">
        <f>ROUND(SUMIF(Расчет!$D$1:$DS$1,"="&amp;'для диаграмм'!G$10,Расчет!$D95:$DS95),0)/1000</f>
        <v>0</v>
      </c>
      <c r="H15" s="7">
        <f>ROUND(SUMIF(Расчет!$D$1:$DS$1,"="&amp;'для диаграмм'!H$10,Расчет!$D95:$DS95),0)/1000</f>
        <v>0</v>
      </c>
      <c r="I15" s="7">
        <f>ROUND(SUMIF(Расчет!$D$1:$DS$1,"="&amp;'для диаграмм'!I$10,Расчет!$D95:$DS95),0)/1000</f>
        <v>0</v>
      </c>
      <c r="J15" s="7">
        <f>ROUND(SUMIF(Расчет!$D$1:$DS$1,"="&amp;'для диаграмм'!J$10,Расчет!$D95:$DS95),0)/1000</f>
        <v>0</v>
      </c>
      <c r="K15" s="7">
        <f>ROUND(SUMIF(Расчет!$D$1:$DS$1,"="&amp;'для диаграмм'!K$10,Расчет!$D95:$DS95),0)/1000</f>
        <v>0</v>
      </c>
      <c r="L15" s="7">
        <f>ROUND(SUMIF(Расчет!$D$1:$DS$1,"="&amp;'для диаграмм'!L$10,Расчет!$D95:$DS95),0)/1000</f>
        <v>0</v>
      </c>
      <c r="M15" s="7">
        <f>ROUND(SUMIF(Расчет!$D$1:$DS$1,"="&amp;'для диаграмм'!M$10,Расчет!$D95:$DS95),0)/1000</f>
        <v>0</v>
      </c>
      <c r="N15" s="7">
        <f>ROUND(SUMIF(Расчет!$D$1:$DS$1,"="&amp;'для диаграмм'!N$10,Расчет!$D95:$DS95),0)/1000</f>
        <v>0</v>
      </c>
      <c r="O15" s="7">
        <f>ROUND(SUMIF(Расчет!$D$1:$DS$1,"="&amp;'для диаграмм'!O$10,Расчет!$D95:$DS95),0)/1000</f>
        <v>0</v>
      </c>
    </row>
    <row r="16" spans="1:15" x14ac:dyDescent="0.25">
      <c r="A16" t="s">
        <v>85</v>
      </c>
      <c r="B16" s="7">
        <f>B15</f>
        <v>-221.65299999999999</v>
      </c>
      <c r="C16" s="7">
        <f>B16+C15</f>
        <v>127.68600000000001</v>
      </c>
      <c r="D16" s="7">
        <f t="shared" ref="D16:O16" si="2">C16+D15</f>
        <v>157.16300000000001</v>
      </c>
      <c r="E16" s="7">
        <f t="shared" si="2"/>
        <v>157.16300000000001</v>
      </c>
      <c r="F16" s="7">
        <f t="shared" si="2"/>
        <v>157.16300000000001</v>
      </c>
      <c r="G16" s="7">
        <f t="shared" si="2"/>
        <v>157.16300000000001</v>
      </c>
      <c r="H16" s="7">
        <f t="shared" si="2"/>
        <v>157.16300000000001</v>
      </c>
      <c r="I16" s="7">
        <f t="shared" si="2"/>
        <v>157.16300000000001</v>
      </c>
      <c r="J16" s="7">
        <f t="shared" si="2"/>
        <v>157.16300000000001</v>
      </c>
      <c r="K16" s="7">
        <f t="shared" si="2"/>
        <v>157.16300000000001</v>
      </c>
      <c r="L16" s="7">
        <f t="shared" si="2"/>
        <v>157.16300000000001</v>
      </c>
      <c r="M16" s="7">
        <f t="shared" si="2"/>
        <v>157.16300000000001</v>
      </c>
      <c r="N16" s="7">
        <f t="shared" si="2"/>
        <v>157.16300000000001</v>
      </c>
      <c r="O16" s="7">
        <f t="shared" si="2"/>
        <v>157.16300000000001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Вводные</vt:lpstr>
      <vt:lpstr>Расчет</vt:lpstr>
      <vt:lpstr>Результат</vt:lpstr>
      <vt:lpstr>для диаграмм</vt:lpstr>
      <vt:lpstr>года</vt:lpstr>
      <vt:lpstr>Результат!Область_печати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cp:lastPrinted>2017-02-02T12:31:10Z</cp:lastPrinted>
  <dcterms:created xsi:type="dcterms:W3CDTF">2017-02-02T04:50:01Z</dcterms:created>
  <dcterms:modified xsi:type="dcterms:W3CDTF">2017-06-30T12:35:04Z</dcterms:modified>
</cp:coreProperties>
</file>